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3260" windowHeight="10365"/>
  </bookViews>
  <sheets>
    <sheet name="Dashboard" sheetId="5" r:id="rId1"/>
    <sheet name="Individuals" sheetId="1" r:id="rId2"/>
    <sheet name="Companies" sheetId="2" r:id="rId3"/>
    <sheet name="Recruiters" sheetId="3" r:id="rId4"/>
    <sheet name="Opportunities" sheetId="4" r:id="rId5"/>
    <sheet name="Sites" sheetId="6" r:id="rId6"/>
    <sheet name="Other Events" sheetId="7" r:id="rId7"/>
  </sheets>
  <definedNames>
    <definedName name="_xlnm._FilterDatabase" localSheetId="3" hidden="1">Recruiters!$B$4:$J$34</definedName>
  </definedNames>
  <calcPr calcId="145621" calcOnSave="0"/>
</workbook>
</file>

<file path=xl/calcChain.xml><?xml version="1.0" encoding="utf-8"?>
<calcChain xmlns="http://schemas.openxmlformats.org/spreadsheetml/2006/main">
  <c r="G5" i="3" l="1"/>
  <c r="G5" i="1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E2" i="4" s="1"/>
  <c r="E3" i="4" s="1"/>
  <c r="E1" i="4"/>
  <c r="G13" i="6"/>
  <c r="G10" i="6"/>
  <c r="G12" i="6"/>
  <c r="B1" i="5"/>
  <c r="O9" i="5" s="1"/>
  <c r="P9" i="5" s="1"/>
  <c r="G10" i="5"/>
  <c r="O3" i="5"/>
  <c r="N4" i="5" s="1"/>
  <c r="O4" i="5" s="1"/>
  <c r="P4" i="5" s="1"/>
  <c r="G6" i="7"/>
  <c r="O11" i="5"/>
  <c r="P11" i="5" s="1"/>
  <c r="B1" i="7"/>
  <c r="G11" i="6"/>
  <c r="G6" i="6"/>
  <c r="G8" i="6"/>
  <c r="G7" i="6"/>
  <c r="G9" i="6"/>
  <c r="G5" i="6"/>
  <c r="G5" i="5"/>
  <c r="G8" i="5"/>
  <c r="G9" i="5"/>
  <c r="G6" i="5"/>
  <c r="G7" i="5"/>
  <c r="G12" i="5" s="1"/>
  <c r="B1" i="6"/>
  <c r="B1" i="4"/>
  <c r="B1" i="3"/>
  <c r="B1" i="2"/>
  <c r="B1" i="1"/>
  <c r="C3" i="3"/>
  <c r="C3" i="1"/>
  <c r="O7" i="5"/>
  <c r="P7" i="5" s="1"/>
  <c r="P3" i="5"/>
  <c r="D5" i="5" s="1"/>
  <c r="O8" i="5"/>
  <c r="P8" i="5" s="1"/>
  <c r="N5" i="5"/>
  <c r="P5" i="5" s="1"/>
  <c r="E15" i="5"/>
  <c r="F15" i="5" s="1"/>
  <c r="D9" i="5"/>
  <c r="D7" i="5"/>
  <c r="D6" i="5"/>
  <c r="F7" i="5" l="1"/>
  <c r="F6" i="5"/>
  <c r="F8" i="5"/>
  <c r="F10" i="5"/>
  <c r="F19" i="5"/>
  <c r="F21" i="5"/>
  <c r="G15" i="5"/>
  <c r="F17" i="5"/>
  <c r="I6" i="5"/>
  <c r="I7" i="5"/>
  <c r="E17" i="5"/>
  <c r="E21" i="5"/>
  <c r="E16" i="5"/>
  <c r="E20" i="5"/>
  <c r="E18" i="5"/>
  <c r="E19" i="5"/>
  <c r="J7" i="5"/>
  <c r="J9" i="5"/>
  <c r="J8" i="5"/>
  <c r="J10" i="5"/>
  <c r="J6" i="5"/>
  <c r="J5" i="5"/>
  <c r="E9" i="5"/>
  <c r="E6" i="5"/>
  <c r="E10" i="5"/>
  <c r="E5" i="5"/>
  <c r="E7" i="5"/>
  <c r="E8" i="5"/>
  <c r="H10" i="5"/>
  <c r="H6" i="5"/>
  <c r="H8" i="5"/>
  <c r="H7" i="5"/>
  <c r="H9" i="5"/>
  <c r="H5" i="5"/>
  <c r="G16" i="5"/>
  <c r="F5" i="5"/>
  <c r="F9" i="5"/>
  <c r="D8" i="5"/>
  <c r="D12" i="5" s="1"/>
  <c r="F20" i="5"/>
  <c r="F18" i="5"/>
  <c r="I10" i="5"/>
  <c r="I9" i="5"/>
  <c r="D10" i="5"/>
  <c r="F16" i="5"/>
  <c r="I5" i="5"/>
  <c r="I8" i="5"/>
  <c r="G21" i="5" l="1"/>
  <c r="G18" i="5"/>
  <c r="G17" i="5"/>
  <c r="G24" i="5" s="1"/>
  <c r="G20" i="5"/>
  <c r="G19" i="5"/>
  <c r="E24" i="5"/>
  <c r="I12" i="5"/>
  <c r="H12" i="5"/>
  <c r="F24" i="5"/>
  <c r="F12" i="5"/>
  <c r="J12" i="5"/>
  <c r="E12" i="5"/>
</calcChain>
</file>

<file path=xl/sharedStrings.xml><?xml version="1.0" encoding="utf-8"?>
<sst xmlns="http://schemas.openxmlformats.org/spreadsheetml/2006/main" count="190" uniqueCount="107">
  <si>
    <t>Jeff</t>
  </si>
  <si>
    <t>Specific Companies to Target</t>
  </si>
  <si>
    <t>First</t>
  </si>
  <si>
    <t>Last</t>
  </si>
  <si>
    <t>Date of Last Contact</t>
  </si>
  <si>
    <t>Result</t>
  </si>
  <si>
    <t>Next Followup</t>
  </si>
  <si>
    <t>Email</t>
  </si>
  <si>
    <t>Phone</t>
  </si>
  <si>
    <t>None</t>
  </si>
  <si>
    <t>Reply</t>
  </si>
  <si>
    <t>Call</t>
  </si>
  <si>
    <t>Comment</t>
  </si>
  <si>
    <t>Last Contact</t>
  </si>
  <si>
    <t>Status</t>
  </si>
  <si>
    <t>Referral</t>
  </si>
  <si>
    <t>New</t>
  </si>
  <si>
    <t>Monster</t>
  </si>
  <si>
    <t>Career Builder</t>
  </si>
  <si>
    <t>This Week</t>
  </si>
  <si>
    <t>Total</t>
  </si>
  <si>
    <t>Individuals</t>
  </si>
  <si>
    <t>Companies</t>
  </si>
  <si>
    <t>Recruiters</t>
  </si>
  <si>
    <t>Opportunities</t>
  </si>
  <si>
    <t>This Month</t>
  </si>
  <si>
    <t>Past 2 Days</t>
  </si>
  <si>
    <t>Past 3 Days</t>
  </si>
  <si>
    <t>Past 5 Days</t>
  </si>
  <si>
    <t>Company</t>
  </si>
  <si>
    <t>Contact</t>
  </si>
  <si>
    <t>Contacts</t>
  </si>
  <si>
    <t>Description</t>
  </si>
  <si>
    <t>John</t>
  </si>
  <si>
    <t>Default Followup:</t>
  </si>
  <si>
    <t>Days</t>
  </si>
  <si>
    <t>Today</t>
  </si>
  <si>
    <t>Job Related Sites to Review</t>
  </si>
  <si>
    <t>Site</t>
  </si>
  <si>
    <t>url</t>
  </si>
  <si>
    <t>Date of Last Visit</t>
  </si>
  <si>
    <t>The Ladders</t>
  </si>
  <si>
    <t>6 Figure Jobs</t>
  </si>
  <si>
    <t>http://www.monster.com/</t>
  </si>
  <si>
    <t>http://www.theladders.com/</t>
  </si>
  <si>
    <t>http://www.6figurejobs.com/</t>
  </si>
  <si>
    <t>Sites</t>
  </si>
  <si>
    <t>http://hotjobs.yahoo.com/</t>
  </si>
  <si>
    <t>Hot Jobs</t>
  </si>
  <si>
    <t>Address</t>
  </si>
  <si>
    <t>City</t>
  </si>
  <si>
    <t>State</t>
  </si>
  <si>
    <t>Zip</t>
  </si>
  <si>
    <t>Fax</t>
  </si>
  <si>
    <t>Totals</t>
  </si>
  <si>
    <t>Computer Jobs</t>
  </si>
  <si>
    <t>http://www.computerjobs.com/homepage.aspx</t>
  </si>
  <si>
    <t>Follow Up for This Day:</t>
  </si>
  <si>
    <t>Today or Past Due</t>
  </si>
  <si>
    <t>Updated</t>
  </si>
  <si>
    <t>On Hold</t>
  </si>
  <si>
    <t>Dead</t>
  </si>
  <si>
    <t>Indeed</t>
  </si>
  <si>
    <t>http://www.indeed.com</t>
  </si>
  <si>
    <t>Location</t>
  </si>
  <si>
    <t>Same</t>
  </si>
  <si>
    <t>Stage</t>
  </si>
  <si>
    <t>Submitted</t>
  </si>
  <si>
    <t>Acknowledged</t>
  </si>
  <si>
    <t>Phone Screen</t>
  </si>
  <si>
    <t>Interview Scheduled</t>
  </si>
  <si>
    <t>Interviewed</t>
  </si>
  <si>
    <t>2nd Interview</t>
  </si>
  <si>
    <t>Offer</t>
  </si>
  <si>
    <t>No Reply</t>
  </si>
  <si>
    <t>Followup</t>
  </si>
  <si>
    <t>Dormant</t>
  </si>
  <si>
    <t>Linkedin</t>
  </si>
  <si>
    <t>Secondary Contact</t>
  </si>
  <si>
    <t>Sec Contact Email</t>
  </si>
  <si>
    <t>Category</t>
  </si>
  <si>
    <t>Item</t>
  </si>
  <si>
    <t>Follow Up Time</t>
  </si>
  <si>
    <t>Insurance</t>
  </si>
  <si>
    <t>Unemployment</t>
  </si>
  <si>
    <t>Bills</t>
  </si>
  <si>
    <t>Income</t>
  </si>
  <si>
    <t>Other</t>
  </si>
  <si>
    <t>Cobra Payment</t>
  </si>
  <si>
    <t>Weekly Filing</t>
  </si>
  <si>
    <t>Weekly unemployment filing</t>
  </si>
  <si>
    <t>Other Events</t>
  </si>
  <si>
    <t>Sales Jobs</t>
  </si>
  <si>
    <t>http://salesjobs.com</t>
  </si>
  <si>
    <t>Office</t>
  </si>
  <si>
    <t>Mobile</t>
  </si>
  <si>
    <t>% Contact</t>
  </si>
  <si>
    <t>Phone/Email Contact</t>
  </si>
  <si>
    <t>Total Opps</t>
  </si>
  <si>
    <t>Total Contact</t>
  </si>
  <si>
    <t>Last Contact Type</t>
  </si>
  <si>
    <t>Doe</t>
  </si>
  <si>
    <t>jdoe@email.com</t>
  </si>
  <si>
    <t>Mary Smith</t>
  </si>
  <si>
    <t>Acme</t>
  </si>
  <si>
    <t>Jones</t>
  </si>
  <si>
    <t>Job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</si>
</sst>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%"/>
  </numFmts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2"/>
      <name val="Arial"/>
      <family val="2"/>
    </font>
    <font>
      <sz val="9"/>
      <color indexed="6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0" xfId="1" applyAlignment="1" applyProtection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3" fillId="0" borderId="0" xfId="1" applyAlignment="1" applyProtection="1">
      <alignment wrapText="1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0" xfId="0" applyFill="1"/>
    <xf numFmtId="0" fontId="6" fillId="0" borderId="0" xfId="0" applyFont="1"/>
    <xf numFmtId="169" fontId="0" fillId="0" borderId="0" xfId="0" applyNumberFormat="1"/>
  </cellXfs>
  <cellStyles count="2">
    <cellStyle name="Hyperlink" xfId="1" builtinId="8"/>
    <cellStyle name="Normal" xfId="0" builtinId="0"/>
  </cellStyles>
  <dxfs count="12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doe@e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://www.6figurejobs.com/" TargetMode="External"/><Relationship Id="rId7" Type="http://schemas.openxmlformats.org/officeDocument/2006/relationships/hyperlink" Target="http://salesjobs.com/" TargetMode="External"/><Relationship Id="rId2" Type="http://schemas.openxmlformats.org/officeDocument/2006/relationships/hyperlink" Target="http://www.theladders.com/" TargetMode="External"/><Relationship Id="rId1" Type="http://schemas.openxmlformats.org/officeDocument/2006/relationships/hyperlink" Target="http://www.monster.com/" TargetMode="External"/><Relationship Id="rId6" Type="http://schemas.openxmlformats.org/officeDocument/2006/relationships/hyperlink" Target="http://www.indeed.com/" TargetMode="External"/><Relationship Id="rId5" Type="http://schemas.openxmlformats.org/officeDocument/2006/relationships/hyperlink" Target="http://www.computerjobs.com/homepage.aspx" TargetMode="External"/><Relationship Id="rId4" Type="http://schemas.openxmlformats.org/officeDocument/2006/relationships/hyperlink" Target="http://hotjobs.yaho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tabSelected="1" workbookViewId="0"/>
  </sheetViews>
  <sheetFormatPr defaultRowHeight="12.75" x14ac:dyDescent="0.2"/>
  <cols>
    <col min="1" max="1" width="4.140625" customWidth="1"/>
    <col min="3" max="4" width="14" customWidth="1"/>
    <col min="5" max="7" width="13" style="7" customWidth="1"/>
    <col min="8" max="10" width="11.28515625" style="7" bestFit="1" customWidth="1"/>
    <col min="13" max="13" width="14" customWidth="1"/>
    <col min="15" max="15" width="12.42578125" customWidth="1"/>
    <col min="16" max="16" width="10.7109375" customWidth="1"/>
  </cols>
  <sheetData>
    <row r="1" spans="2:16" x14ac:dyDescent="0.2">
      <c r="B1" s="1">
        <f ca="1">TODAY()</f>
        <v>41694</v>
      </c>
    </row>
    <row r="3" spans="2:16" ht="15.75" x14ac:dyDescent="0.25">
      <c r="C3" s="12" t="s">
        <v>31</v>
      </c>
      <c r="D3" s="12"/>
      <c r="M3" t="s">
        <v>36</v>
      </c>
      <c r="O3" s="1">
        <f ca="1">TODAY()</f>
        <v>41694</v>
      </c>
      <c r="P3" t="str">
        <f ca="1">TEXT(O3,"m/d/yyyy")</f>
        <v>2/24/2014</v>
      </c>
    </row>
    <row r="4" spans="2:16" x14ac:dyDescent="0.2">
      <c r="D4" s="10" t="s">
        <v>36</v>
      </c>
      <c r="E4" s="10" t="s">
        <v>19</v>
      </c>
      <c r="F4" s="11" t="s">
        <v>25</v>
      </c>
      <c r="G4" s="11" t="s">
        <v>20</v>
      </c>
      <c r="H4" s="11" t="s">
        <v>26</v>
      </c>
      <c r="I4" s="11" t="s">
        <v>27</v>
      </c>
      <c r="J4" s="11" t="s">
        <v>28</v>
      </c>
      <c r="M4" t="s">
        <v>19</v>
      </c>
      <c r="N4">
        <f ca="1">WEEKDAY(O3)</f>
        <v>2</v>
      </c>
      <c r="O4" s="1">
        <f ca="1">B1-N4</f>
        <v>41692</v>
      </c>
      <c r="P4" t="str">
        <f ca="1">CONCATENATE("&gt;",TEXT(O4,"m/d/yyyy"))</f>
        <v>&gt;2/22/2014</v>
      </c>
    </row>
    <row r="5" spans="2:16" x14ac:dyDescent="0.2">
      <c r="C5" s="9" t="s">
        <v>21</v>
      </c>
      <c r="D5" s="8">
        <f ca="1">COUNTIF(Individuals!$E$5:$E$105,$P$3)</f>
        <v>0</v>
      </c>
      <c r="E5" s="8">
        <f ca="1">COUNTIF(Individuals!$E$5:$E$105,$P$4)</f>
        <v>0</v>
      </c>
      <c r="F5" s="8">
        <f ca="1">COUNTIF(Individuals!$E$5:$E$105,$P$5)</f>
        <v>1</v>
      </c>
      <c r="G5" s="8">
        <f>COUNTA(Individuals!$C$5:$C$105)</f>
        <v>1</v>
      </c>
      <c r="H5" s="8">
        <f ca="1">COUNTIF(Individuals!$E$5:$E$105,$P$7)</f>
        <v>0</v>
      </c>
      <c r="I5" s="8">
        <f ca="1">COUNTIF(Individuals!$E$5:$E$105,$P$8)</f>
        <v>0</v>
      </c>
      <c r="J5" s="8">
        <f ca="1">COUNTIF(Individuals!$E$5:$E$105,$P$9)</f>
        <v>0</v>
      </c>
      <c r="M5" t="s">
        <v>25</v>
      </c>
      <c r="N5">
        <f ca="1">MONTH(B1)</f>
        <v>2</v>
      </c>
      <c r="P5" t="str">
        <f ca="1">CONCATENATE("&gt;=",TEXT(N5,"##"),"/1/2008")</f>
        <v>&gt;=2/1/2008</v>
      </c>
    </row>
    <row r="6" spans="2:16" x14ac:dyDescent="0.2">
      <c r="C6" s="9" t="s">
        <v>22</v>
      </c>
      <c r="D6" s="8">
        <f ca="1">COUNTIF(Companies!$E$5:$E$104,$P$3)</f>
        <v>0</v>
      </c>
      <c r="E6" s="8">
        <f ca="1">COUNTIF(Companies!$E$5:$E$104,$P$4)</f>
        <v>0</v>
      </c>
      <c r="F6" s="8">
        <f ca="1">COUNTIF(Companies!$E$5:$E$104,$P$5)</f>
        <v>1</v>
      </c>
      <c r="G6" s="8">
        <f>COUNTA(Companies!$C$5:$C$104)</f>
        <v>1</v>
      </c>
      <c r="H6" s="8">
        <f ca="1">COUNTIF(Companies!$E$5:$E$104,$P$7)</f>
        <v>0</v>
      </c>
      <c r="I6" s="8">
        <f ca="1">COUNTIF(Companies!$E$5:$E$104,$P$8)</f>
        <v>0</v>
      </c>
      <c r="J6" s="8">
        <f ca="1">COUNTIF(Companies!$E$5:$E$104,$P$9)</f>
        <v>0</v>
      </c>
      <c r="M6" t="s">
        <v>20</v>
      </c>
    </row>
    <row r="7" spans="2:16" x14ac:dyDescent="0.2">
      <c r="C7" s="9" t="s">
        <v>23</v>
      </c>
      <c r="D7" s="8">
        <f ca="1">COUNTIF(Recruiters!$E$5:$E$105,$P$3)</f>
        <v>0</v>
      </c>
      <c r="E7" s="8">
        <f ca="1">COUNTIF(Recruiters!$E$5:$E$105,$P$4)</f>
        <v>0</v>
      </c>
      <c r="F7" s="8">
        <f ca="1">COUNTIF(Recruiters!$E$5:$E$105,$P$5)</f>
        <v>1</v>
      </c>
      <c r="G7" s="8">
        <f>COUNTA(Recruiters!$C$5:$C$105)</f>
        <v>1</v>
      </c>
      <c r="H7" s="8">
        <f ca="1">COUNTIF(Recruiters!$E$5:$E$105,$P$7)</f>
        <v>0</v>
      </c>
      <c r="I7" s="8">
        <f ca="1">COUNTIF(Recruiters!$E$5:$E$105,$P$8)</f>
        <v>0</v>
      </c>
      <c r="J7" s="8">
        <f ca="1">COUNTIF(Recruiters!$E$5:$E$105,$P$9)</f>
        <v>0</v>
      </c>
      <c r="M7" t="s">
        <v>26</v>
      </c>
      <c r="O7" s="1">
        <f ca="1">B1-2</f>
        <v>41692</v>
      </c>
      <c r="P7" t="str">
        <f ca="1">CONCATENATE("&gt;",TEXT(O7,"m/d/yyyy"))</f>
        <v>&gt;2/22/2014</v>
      </c>
    </row>
    <row r="8" spans="2:16" x14ac:dyDescent="0.2">
      <c r="C8" s="9" t="s">
        <v>24</v>
      </c>
      <c r="D8" s="8">
        <f ca="1">COUNTIF(Opportunities!$E$5:$E$104,$P$3)</f>
        <v>0</v>
      </c>
      <c r="E8" s="8">
        <f ca="1">COUNTIF(Opportunities!$E$5:$E$104,$P$4)</f>
        <v>0</v>
      </c>
      <c r="F8" s="8">
        <f ca="1">COUNTIF(Opportunities!$E$5:$E$104,$P$5)</f>
        <v>1</v>
      </c>
      <c r="G8" s="8">
        <f>COUNTA(Opportunities!$C$5:$C$105)</f>
        <v>1</v>
      </c>
      <c r="H8" s="8">
        <f ca="1">COUNTIF(Opportunities!$E$5:$E$104,$P$7)</f>
        <v>0</v>
      </c>
      <c r="I8" s="8">
        <f ca="1">COUNTIF(Opportunities!$E$5:$E$104,$P$8)</f>
        <v>0</v>
      </c>
      <c r="J8" s="8">
        <f ca="1">COUNTIF(Opportunities!$E$5:$E$104,$P$9)</f>
        <v>0</v>
      </c>
      <c r="M8" t="s">
        <v>27</v>
      </c>
      <c r="O8" s="1">
        <f ca="1">B1-3</f>
        <v>41691</v>
      </c>
      <c r="P8" t="str">
        <f ca="1">CONCATENATE("&gt;",TEXT(O8,"m/d/yyyy"))</f>
        <v>&gt;2/21/2014</v>
      </c>
    </row>
    <row r="9" spans="2:16" x14ac:dyDescent="0.2">
      <c r="C9" s="9" t="s">
        <v>46</v>
      </c>
      <c r="D9" s="8">
        <f ca="1">COUNTIF(Sites!$E$5:$E$104,$P$3)</f>
        <v>0</v>
      </c>
      <c r="E9" s="8">
        <f ca="1">COUNTIF(Sites!$E$5:$E$103,$P$4)</f>
        <v>0</v>
      </c>
      <c r="F9" s="8">
        <f ca="1">COUNTIF(Sites!$E$5:$E$103,$P$5)</f>
        <v>9</v>
      </c>
      <c r="G9" s="8">
        <f>COUNTA(Sites!$B$5:$B$104)</f>
        <v>9</v>
      </c>
      <c r="H9" s="8">
        <f ca="1">COUNTIF(Sites!$E$5:$E$103,$P$7)</f>
        <v>0</v>
      </c>
      <c r="I9" s="8">
        <f ca="1">COUNTIF(Sites!$E$5:$E$103,$P$8)</f>
        <v>0</v>
      </c>
      <c r="J9" s="8">
        <f ca="1">COUNTIF(Sites!$E$5:$E$103,$P$9)</f>
        <v>0</v>
      </c>
      <c r="M9" t="s">
        <v>28</v>
      </c>
      <c r="O9" s="1">
        <f ca="1">B1-5</f>
        <v>41689</v>
      </c>
      <c r="P9" t="str">
        <f ca="1">CONCATENATE("&gt;",TEXT(O9,"m/d/yyyy"))</f>
        <v>&gt;2/19/2014</v>
      </c>
    </row>
    <row r="10" spans="2:16" x14ac:dyDescent="0.2">
      <c r="C10" s="9" t="s">
        <v>91</v>
      </c>
      <c r="D10" s="8">
        <f ca="1">COUNTIF('Other Events'!$E$5:$E$105,$P$3)</f>
        <v>0</v>
      </c>
      <c r="E10" s="8">
        <f ca="1">COUNTIF('Other Events'!$E$5:$E$104,$P$4)</f>
        <v>0</v>
      </c>
      <c r="F10" s="8">
        <f ca="1">COUNTIF('Other Events'!$E$5:$E$104,$P$5)</f>
        <v>2</v>
      </c>
      <c r="G10" s="8">
        <f>COUNTA('Other Events'!$B$5:$B$105)</f>
        <v>3</v>
      </c>
      <c r="H10" s="8">
        <f ca="1">COUNTIF('Other Events'!$E$5:$E$104,$P$7)</f>
        <v>0</v>
      </c>
      <c r="I10" s="8">
        <f ca="1">COUNTIF('Other Events'!$E$5:$E$104,$P$8)</f>
        <v>0</v>
      </c>
      <c r="J10" s="8">
        <f ca="1">COUNTIF('Other Events'!$E$5:$E$104,$P$9)</f>
        <v>0</v>
      </c>
      <c r="O10" s="1"/>
    </row>
    <row r="11" spans="2:16" x14ac:dyDescent="0.2">
      <c r="M11" t="s">
        <v>58</v>
      </c>
      <c r="O11" s="1">
        <f ca="1">TODAY()</f>
        <v>41694</v>
      </c>
      <c r="P11" t="str">
        <f ca="1">CONCATENATE("&lt;=",TEXT(O11,"m/d/yyyy"))</f>
        <v>&lt;=2/24/2014</v>
      </c>
    </row>
    <row r="12" spans="2:16" x14ac:dyDescent="0.2">
      <c r="C12" s="9" t="s">
        <v>54</v>
      </c>
      <c r="D12" s="8">
        <f ca="1">SUM(D5:D11)</f>
        <v>0</v>
      </c>
      <c r="E12" s="8">
        <f t="shared" ref="E12:J12" ca="1" si="0">SUM(E5:E11)</f>
        <v>0</v>
      </c>
      <c r="F12" s="8">
        <f t="shared" ca="1" si="0"/>
        <v>15</v>
      </c>
      <c r="G12" s="8">
        <f t="shared" si="0"/>
        <v>16</v>
      </c>
      <c r="H12" s="8">
        <f t="shared" ca="1" si="0"/>
        <v>0</v>
      </c>
      <c r="I12" s="8">
        <f t="shared" ca="1" si="0"/>
        <v>0</v>
      </c>
      <c r="J12" s="8">
        <f t="shared" ca="1" si="0"/>
        <v>0</v>
      </c>
    </row>
    <row r="15" spans="2:16" s="9" customFormat="1" x14ac:dyDescent="0.2">
      <c r="C15" s="2" t="s">
        <v>57</v>
      </c>
      <c r="D15" s="2"/>
      <c r="E15" s="16">
        <f ca="1">B1</f>
        <v>41694</v>
      </c>
      <c r="F15" s="16">
        <f ca="1">E15+1</f>
        <v>41695</v>
      </c>
      <c r="G15" s="16">
        <f ca="1">F15+1</f>
        <v>41696</v>
      </c>
      <c r="H15" s="15"/>
      <c r="I15" s="15"/>
      <c r="J15" s="15"/>
    </row>
    <row r="16" spans="2:16" x14ac:dyDescent="0.2">
      <c r="D16" s="9" t="s">
        <v>21</v>
      </c>
      <c r="E16" s="8">
        <f ca="1">COUNTIF(Individuals!$G$5:$G$105,$P$11)</f>
        <v>1</v>
      </c>
      <c r="F16" s="8">
        <f ca="1">COUNTIF(Individuals!$G$5:$G$105,F$15)</f>
        <v>0</v>
      </c>
      <c r="G16" s="8">
        <f ca="1">COUNTIF(Individuals!$G$5:$G$105,G$15)</f>
        <v>0</v>
      </c>
    </row>
    <row r="17" spans="4:7" x14ac:dyDescent="0.2">
      <c r="D17" s="9" t="s">
        <v>22</v>
      </c>
      <c r="E17" s="8">
        <f ca="1">COUNTIF(Companies!$G$5:$G$104,$P$11)</f>
        <v>0</v>
      </c>
      <c r="F17" s="8">
        <f ca="1">COUNTIF(Companies!$G$5:$G$104,F$15)</f>
        <v>0</v>
      </c>
      <c r="G17" s="8">
        <f ca="1">COUNTIF(Companies!$G$5:$G$104,G$15)</f>
        <v>0</v>
      </c>
    </row>
    <row r="18" spans="4:7" x14ac:dyDescent="0.2">
      <c r="D18" s="9" t="s">
        <v>23</v>
      </c>
      <c r="E18" s="8">
        <f ca="1">COUNTIF(Recruiters!$G$5:$G$105,$P$11)</f>
        <v>1</v>
      </c>
      <c r="F18" s="8">
        <f ca="1">COUNTIF(Recruiters!$G$5:$G$105,F$15)</f>
        <v>0</v>
      </c>
      <c r="G18" s="8">
        <f ca="1">COUNTIF(Recruiters!$G$5:$G$105,G$15)</f>
        <v>0</v>
      </c>
    </row>
    <row r="19" spans="4:7" x14ac:dyDescent="0.2">
      <c r="D19" s="9" t="s">
        <v>24</v>
      </c>
      <c r="E19" s="8">
        <f ca="1">COUNTIF(Opportunities!$G$5:$G$104,$P$11)</f>
        <v>0</v>
      </c>
      <c r="F19" s="8">
        <f ca="1">COUNTIF(Opportunities!$G$5:$G$104,F$15)</f>
        <v>0</v>
      </c>
      <c r="G19" s="8">
        <f ca="1">COUNTIF(Opportunities!$G$5:$G$104,G$15)</f>
        <v>0</v>
      </c>
    </row>
    <row r="20" spans="4:7" x14ac:dyDescent="0.2">
      <c r="D20" s="9" t="s">
        <v>46</v>
      </c>
      <c r="E20" s="8">
        <f ca="1">COUNTIF(Sites!$G$5:$G$104,$P$11)</f>
        <v>9</v>
      </c>
      <c r="F20" s="8">
        <f ca="1">COUNTIF(Sites!$G$5:$G$104,F$15)</f>
        <v>0</v>
      </c>
      <c r="G20" s="8">
        <f ca="1">COUNTIF(Sites!$G$5:$G$104,G$15)</f>
        <v>0</v>
      </c>
    </row>
    <row r="21" spans="4:7" x14ac:dyDescent="0.2">
      <c r="D21" s="9" t="s">
        <v>91</v>
      </c>
      <c r="E21" s="8">
        <f ca="1">COUNTIF('Other Events'!$G$5:$G$105,$P$11)</f>
        <v>2</v>
      </c>
      <c r="F21" s="8">
        <f ca="1">COUNTIF('Other Events'!$G$5:$G$105,F$15)</f>
        <v>0</v>
      </c>
      <c r="G21" s="8">
        <f ca="1">COUNTIF('Other Events'!$G$5:$G$105,G$15)</f>
        <v>0</v>
      </c>
    </row>
    <row r="22" spans="4:7" x14ac:dyDescent="0.2">
      <c r="D22" s="9"/>
      <c r="E22" s="8"/>
      <c r="F22" s="8"/>
      <c r="G22" s="8"/>
    </row>
    <row r="24" spans="4:7" x14ac:dyDescent="0.2">
      <c r="D24" s="9" t="s">
        <v>54</v>
      </c>
      <c r="E24" s="8">
        <f ca="1">SUM(E16:E20)</f>
        <v>11</v>
      </c>
      <c r="F24" s="8">
        <f ca="1">SUM(F16:F20)</f>
        <v>0</v>
      </c>
      <c r="G24" s="8">
        <f ca="1">SUM(G16:G20)</f>
        <v>0</v>
      </c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.75" x14ac:dyDescent="0.2"/>
  <cols>
    <col min="1" max="1" width="3.7109375" customWidth="1"/>
    <col min="3" max="4" width="12.140625" customWidth="1"/>
    <col min="5" max="5" width="13.85546875" customWidth="1"/>
    <col min="6" max="6" width="14.140625" customWidth="1"/>
    <col min="7" max="7" width="15" customWidth="1"/>
    <col min="8" max="8" width="31.140625" customWidth="1"/>
    <col min="9" max="9" width="22" customWidth="1"/>
    <col min="10" max="10" width="43" customWidth="1"/>
    <col min="11" max="11" width="27.7109375" customWidth="1"/>
    <col min="12" max="12" width="27" customWidth="1"/>
    <col min="13" max="13" width="16.7109375" customWidth="1"/>
  </cols>
  <sheetData>
    <row r="1" spans="2:16" x14ac:dyDescent="0.2">
      <c r="B1" s="1">
        <f ca="1">TODAY()</f>
        <v>41694</v>
      </c>
    </row>
    <row r="2" spans="2:16" x14ac:dyDescent="0.2">
      <c r="G2" t="s">
        <v>34</v>
      </c>
    </row>
    <row r="3" spans="2:16" x14ac:dyDescent="0.2">
      <c r="C3">
        <f>COUNTA(C5:C105)</f>
        <v>1</v>
      </c>
      <c r="G3">
        <v>21</v>
      </c>
      <c r="H3" t="s">
        <v>35</v>
      </c>
    </row>
    <row r="4" spans="2:16" ht="25.5" x14ac:dyDescent="0.2">
      <c r="B4" s="2" t="s">
        <v>2</v>
      </c>
      <c r="C4" s="2" t="s">
        <v>3</v>
      </c>
      <c r="D4" s="3" t="s">
        <v>100</v>
      </c>
      <c r="E4" s="3" t="s">
        <v>4</v>
      </c>
      <c r="F4" s="2" t="s">
        <v>5</v>
      </c>
      <c r="G4" s="3" t="s">
        <v>6</v>
      </c>
      <c r="H4" s="2" t="s">
        <v>7</v>
      </c>
      <c r="I4" s="2" t="s">
        <v>8</v>
      </c>
      <c r="J4" s="2" t="s">
        <v>12</v>
      </c>
      <c r="K4" s="2" t="s">
        <v>29</v>
      </c>
      <c r="L4" s="2" t="s">
        <v>49</v>
      </c>
      <c r="M4" s="2" t="s">
        <v>50</v>
      </c>
      <c r="N4" s="2" t="s">
        <v>51</v>
      </c>
      <c r="O4" s="2" t="s">
        <v>52</v>
      </c>
      <c r="P4" s="2" t="s">
        <v>53</v>
      </c>
    </row>
    <row r="5" spans="2:16" x14ac:dyDescent="0.2">
      <c r="B5" t="s">
        <v>33</v>
      </c>
      <c r="C5" t="s">
        <v>101</v>
      </c>
      <c r="D5" t="s">
        <v>7</v>
      </c>
      <c r="E5" s="1">
        <v>39562</v>
      </c>
      <c r="F5" s="6"/>
      <c r="G5" s="1">
        <f>E5+$G$3</f>
        <v>39583</v>
      </c>
      <c r="H5" s="4" t="s">
        <v>102</v>
      </c>
    </row>
    <row r="6" spans="2:16" x14ac:dyDescent="0.2">
      <c r="E6" s="1"/>
      <c r="F6" s="6"/>
      <c r="G6" s="1"/>
    </row>
    <row r="7" spans="2:16" x14ac:dyDescent="0.2">
      <c r="E7" s="1"/>
      <c r="F7" s="6"/>
      <c r="G7" s="1"/>
    </row>
    <row r="8" spans="2:16" x14ac:dyDescent="0.2">
      <c r="E8" s="1"/>
      <c r="F8" s="6"/>
      <c r="G8" s="1"/>
    </row>
    <row r="9" spans="2:16" x14ac:dyDescent="0.2">
      <c r="E9" s="1"/>
      <c r="F9" s="6"/>
      <c r="G9" s="1"/>
      <c r="H9" s="4"/>
    </row>
    <row r="10" spans="2:16" x14ac:dyDescent="0.2">
      <c r="E10" s="1"/>
      <c r="F10" s="6"/>
      <c r="G10" s="1"/>
      <c r="H10" s="4"/>
    </row>
    <row r="11" spans="2:16" x14ac:dyDescent="0.2">
      <c r="E11" s="1"/>
      <c r="F11" s="6"/>
      <c r="G11" s="1"/>
    </row>
    <row r="12" spans="2:16" x14ac:dyDescent="0.2">
      <c r="E12" s="1"/>
      <c r="F12" s="6"/>
      <c r="G12" s="1"/>
    </row>
    <row r="13" spans="2:16" x14ac:dyDescent="0.2">
      <c r="E13" s="1"/>
      <c r="F13" s="6"/>
      <c r="G13" s="1"/>
    </row>
    <row r="14" spans="2:16" x14ac:dyDescent="0.2">
      <c r="E14" s="1"/>
      <c r="F14" s="6"/>
      <c r="G14" s="1"/>
    </row>
    <row r="15" spans="2:16" x14ac:dyDescent="0.2">
      <c r="E15" s="1"/>
      <c r="F15" s="6"/>
      <c r="G15" s="1"/>
      <c r="H15" s="4"/>
    </row>
    <row r="16" spans="2:16" x14ac:dyDescent="0.2">
      <c r="E16" s="1"/>
      <c r="F16" s="6"/>
      <c r="G16" s="1"/>
      <c r="M16" s="1"/>
    </row>
    <row r="17" spans="5:13" x14ac:dyDescent="0.2">
      <c r="E17" s="1"/>
      <c r="F17" s="6"/>
      <c r="G17" s="1"/>
      <c r="M17" s="1"/>
    </row>
    <row r="18" spans="5:13" x14ac:dyDescent="0.2">
      <c r="E18" s="1"/>
      <c r="F18" s="6"/>
      <c r="G18" s="1"/>
    </row>
    <row r="19" spans="5:13" x14ac:dyDescent="0.2">
      <c r="E19" s="1"/>
      <c r="F19" s="6"/>
      <c r="G19" s="1"/>
      <c r="H19" s="4"/>
    </row>
    <row r="20" spans="5:13" x14ac:dyDescent="0.2">
      <c r="E20" s="1"/>
      <c r="F20" s="6"/>
      <c r="G20" s="1"/>
      <c r="H20" s="4"/>
    </row>
    <row r="21" spans="5:13" x14ac:dyDescent="0.2">
      <c r="E21" s="1"/>
      <c r="F21" s="6"/>
      <c r="G21" s="1"/>
    </row>
    <row r="22" spans="5:13" x14ac:dyDescent="0.2">
      <c r="E22" s="1"/>
      <c r="F22" s="6"/>
      <c r="H22" s="4"/>
    </row>
    <row r="23" spans="5:13" x14ac:dyDescent="0.2">
      <c r="E23" s="1"/>
      <c r="F23" s="6"/>
    </row>
    <row r="24" spans="5:13" x14ac:dyDescent="0.2">
      <c r="E24" s="1"/>
      <c r="F24" s="6"/>
      <c r="G24" s="1"/>
      <c r="M24" s="1"/>
    </row>
    <row r="25" spans="5:13" x14ac:dyDescent="0.2">
      <c r="E25" s="1"/>
      <c r="F25" s="6"/>
      <c r="G25" s="1"/>
    </row>
    <row r="26" spans="5:13" x14ac:dyDescent="0.2">
      <c r="E26" s="1"/>
      <c r="F26" s="6"/>
      <c r="G26" s="1"/>
      <c r="H26" s="4"/>
    </row>
    <row r="27" spans="5:13" x14ac:dyDescent="0.2">
      <c r="E27" s="1"/>
      <c r="F27" s="6"/>
      <c r="G27" s="1"/>
      <c r="H27" s="4"/>
    </row>
    <row r="28" spans="5:13" x14ac:dyDescent="0.2">
      <c r="E28" s="1"/>
      <c r="F28" s="6"/>
      <c r="G28" s="1"/>
    </row>
    <row r="29" spans="5:13" x14ac:dyDescent="0.2">
      <c r="E29" s="1"/>
      <c r="F29" s="6"/>
      <c r="G29" s="1"/>
      <c r="H29" s="4"/>
      <c r="M29" s="1"/>
    </row>
    <row r="30" spans="5:13" x14ac:dyDescent="0.2">
      <c r="E30" s="1"/>
      <c r="F30" s="6"/>
      <c r="G30" s="1"/>
    </row>
    <row r="31" spans="5:13" x14ac:dyDescent="0.2">
      <c r="E31" s="1"/>
      <c r="F31" s="6"/>
      <c r="G31" s="1"/>
      <c r="H31" s="4"/>
    </row>
    <row r="32" spans="5:13" x14ac:dyDescent="0.2">
      <c r="E32" s="1"/>
      <c r="F32" s="6"/>
      <c r="G32" s="1"/>
      <c r="H32" s="4"/>
    </row>
    <row r="33" spans="5:8" x14ac:dyDescent="0.2">
      <c r="E33" s="1"/>
      <c r="F33" s="6"/>
      <c r="G33" s="1"/>
    </row>
    <row r="34" spans="5:8" x14ac:dyDescent="0.2">
      <c r="E34" s="1"/>
      <c r="F34" s="6"/>
    </row>
    <row r="35" spans="5:8" x14ac:dyDescent="0.2">
      <c r="E35" s="1"/>
      <c r="F35" s="6"/>
      <c r="G35" s="1"/>
      <c r="H35" s="4"/>
    </row>
    <row r="36" spans="5:8" x14ac:dyDescent="0.2">
      <c r="E36" s="1"/>
      <c r="F36" s="6"/>
      <c r="G36" s="1"/>
    </row>
    <row r="37" spans="5:8" x14ac:dyDescent="0.2">
      <c r="E37" s="1"/>
      <c r="F37" s="6"/>
      <c r="G37" s="1"/>
      <c r="H37" s="4"/>
    </row>
    <row r="38" spans="5:8" x14ac:dyDescent="0.2">
      <c r="E38" s="1"/>
      <c r="F38" s="6"/>
      <c r="G38" s="1"/>
    </row>
    <row r="39" spans="5:8" x14ac:dyDescent="0.2">
      <c r="E39" s="1"/>
      <c r="F39" s="6"/>
      <c r="G39" s="1"/>
      <c r="H39" s="4"/>
    </row>
    <row r="40" spans="5:8" x14ac:dyDescent="0.2">
      <c r="E40" s="1"/>
      <c r="F40" s="6"/>
      <c r="G40" s="1"/>
    </row>
    <row r="41" spans="5:8" x14ac:dyDescent="0.2">
      <c r="E41" s="1"/>
      <c r="F41" s="6"/>
    </row>
    <row r="42" spans="5:8" x14ac:dyDescent="0.2">
      <c r="E42" s="1"/>
      <c r="F42" s="6"/>
    </row>
    <row r="43" spans="5:8" x14ac:dyDescent="0.2">
      <c r="E43" s="1"/>
      <c r="F43" s="6"/>
    </row>
    <row r="44" spans="5:8" x14ac:dyDescent="0.2">
      <c r="F44" s="6"/>
    </row>
    <row r="45" spans="5:8" x14ac:dyDescent="0.2">
      <c r="F45" s="6"/>
    </row>
    <row r="46" spans="5:8" x14ac:dyDescent="0.2">
      <c r="F46" s="6"/>
    </row>
    <row r="47" spans="5:8" x14ac:dyDescent="0.2">
      <c r="F47" s="6"/>
    </row>
    <row r="48" spans="5:8" x14ac:dyDescent="0.2">
      <c r="F48" s="6"/>
    </row>
    <row r="49" spans="6:6" x14ac:dyDescent="0.2">
      <c r="F49" s="6"/>
    </row>
    <row r="50" spans="6:6" x14ac:dyDescent="0.2">
      <c r="F50" s="6"/>
    </row>
    <row r="51" spans="6:6" x14ac:dyDescent="0.2">
      <c r="F51" s="6"/>
    </row>
    <row r="52" spans="6:6" x14ac:dyDescent="0.2">
      <c r="F52" s="6"/>
    </row>
    <row r="53" spans="6:6" x14ac:dyDescent="0.2">
      <c r="F53" s="6"/>
    </row>
    <row r="54" spans="6:6" x14ac:dyDescent="0.2">
      <c r="F54" s="6"/>
    </row>
    <row r="55" spans="6:6" x14ac:dyDescent="0.2">
      <c r="F55" s="6"/>
    </row>
    <row r="56" spans="6:6" x14ac:dyDescent="0.2">
      <c r="F56" s="6"/>
    </row>
    <row r="57" spans="6:6" x14ac:dyDescent="0.2">
      <c r="F57" s="6"/>
    </row>
    <row r="58" spans="6:6" x14ac:dyDescent="0.2">
      <c r="F58" s="6"/>
    </row>
    <row r="59" spans="6:6" x14ac:dyDescent="0.2">
      <c r="F59" s="6"/>
    </row>
    <row r="60" spans="6:6" x14ac:dyDescent="0.2">
      <c r="F60" s="6"/>
    </row>
    <row r="61" spans="6:6" x14ac:dyDescent="0.2">
      <c r="F61" s="6"/>
    </row>
    <row r="62" spans="6:6" x14ac:dyDescent="0.2">
      <c r="F62" s="6"/>
    </row>
    <row r="63" spans="6:6" x14ac:dyDescent="0.2">
      <c r="F63" s="6"/>
    </row>
    <row r="64" spans="6:6" x14ac:dyDescent="0.2">
      <c r="F64" s="6"/>
    </row>
    <row r="65" spans="6:6" x14ac:dyDescent="0.2">
      <c r="F65" s="6"/>
    </row>
    <row r="66" spans="6:6" x14ac:dyDescent="0.2">
      <c r="F66" s="6"/>
    </row>
    <row r="67" spans="6:6" x14ac:dyDescent="0.2">
      <c r="F67" s="6"/>
    </row>
    <row r="68" spans="6:6" x14ac:dyDescent="0.2">
      <c r="F68" s="6"/>
    </row>
    <row r="69" spans="6:6" x14ac:dyDescent="0.2">
      <c r="F69" s="6"/>
    </row>
    <row r="70" spans="6:6" x14ac:dyDescent="0.2">
      <c r="F70" s="6"/>
    </row>
    <row r="71" spans="6:6" x14ac:dyDescent="0.2">
      <c r="F71" s="6"/>
    </row>
    <row r="72" spans="6:6" x14ac:dyDescent="0.2">
      <c r="F72" s="6"/>
    </row>
    <row r="73" spans="6:6" x14ac:dyDescent="0.2">
      <c r="F73" s="6"/>
    </row>
    <row r="74" spans="6:6" x14ac:dyDescent="0.2">
      <c r="F74" s="6"/>
    </row>
    <row r="75" spans="6:6" x14ac:dyDescent="0.2">
      <c r="F75" s="6"/>
    </row>
    <row r="76" spans="6:6" x14ac:dyDescent="0.2">
      <c r="F76" s="6"/>
    </row>
    <row r="77" spans="6:6" x14ac:dyDescent="0.2">
      <c r="F77" s="6"/>
    </row>
    <row r="78" spans="6:6" x14ac:dyDescent="0.2">
      <c r="F78" s="6"/>
    </row>
    <row r="79" spans="6:6" x14ac:dyDescent="0.2">
      <c r="F79" s="6"/>
    </row>
    <row r="80" spans="6:6" x14ac:dyDescent="0.2">
      <c r="F80" s="6"/>
    </row>
    <row r="81" spans="6:6" x14ac:dyDescent="0.2">
      <c r="F81" s="6"/>
    </row>
    <row r="82" spans="6:6" x14ac:dyDescent="0.2">
      <c r="F82" s="6"/>
    </row>
    <row r="83" spans="6:6" x14ac:dyDescent="0.2">
      <c r="F83" s="6"/>
    </row>
  </sheetData>
  <phoneticPr fontId="1" type="noConversion"/>
  <conditionalFormatting sqref="G5:G40">
    <cfRule type="cellIs" priority="1" stopIfTrue="1" operator="equal">
      <formula>"None"</formula>
    </cfRule>
    <cfRule type="cellIs" dxfId="11" priority="2" stopIfTrue="1" operator="lessThan">
      <formula>$B$1</formula>
    </cfRule>
    <cfRule type="cellIs" dxfId="10" priority="3" stopIfTrue="1" operator="equal">
      <formula>$B$1</formula>
    </cfRule>
  </conditionalFormatting>
  <hyperlinks>
    <hyperlink ref="H5" r:id="rId1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2.75" x14ac:dyDescent="0.2"/>
  <cols>
    <col min="1" max="1" width="4.42578125" customWidth="1"/>
    <col min="2" max="2" width="17.5703125" customWidth="1"/>
    <col min="3" max="3" width="15.85546875" customWidth="1"/>
    <col min="4" max="4" width="15.28515625" customWidth="1"/>
    <col min="5" max="5" width="13" customWidth="1"/>
    <col min="6" max="6" width="20.5703125" customWidth="1"/>
    <col min="7" max="7" width="17.5703125" customWidth="1"/>
    <col min="8" max="8" width="31.28515625" customWidth="1"/>
    <col min="9" max="9" width="18.5703125" customWidth="1"/>
    <col min="10" max="10" width="32.5703125" customWidth="1"/>
    <col min="11" max="11" width="27.28515625" customWidth="1"/>
    <col min="12" max="12" width="16.7109375" customWidth="1"/>
    <col min="15" max="15" width="15.42578125" customWidth="1"/>
    <col min="16" max="16" width="29" customWidth="1"/>
    <col min="17" max="17" width="20.85546875" customWidth="1"/>
  </cols>
  <sheetData>
    <row r="1" spans="2:17" x14ac:dyDescent="0.2">
      <c r="B1" s="1">
        <f ca="1">TODAY()</f>
        <v>41694</v>
      </c>
    </row>
    <row r="2" spans="2:17" x14ac:dyDescent="0.2">
      <c r="B2" t="s">
        <v>1</v>
      </c>
      <c r="G2" t="s">
        <v>34</v>
      </c>
    </row>
    <row r="3" spans="2:17" x14ac:dyDescent="0.2">
      <c r="G3">
        <v>21</v>
      </c>
      <c r="H3" t="s">
        <v>35</v>
      </c>
    </row>
    <row r="4" spans="2:17" ht="25.5" x14ac:dyDescent="0.2">
      <c r="B4" s="2" t="s">
        <v>30</v>
      </c>
      <c r="C4" s="2" t="s">
        <v>29</v>
      </c>
      <c r="D4" s="3" t="s">
        <v>13</v>
      </c>
      <c r="E4" s="3" t="s">
        <v>4</v>
      </c>
      <c r="F4" s="2" t="s">
        <v>5</v>
      </c>
      <c r="G4" s="3" t="s">
        <v>6</v>
      </c>
      <c r="H4" s="2" t="s">
        <v>7</v>
      </c>
      <c r="I4" s="2" t="s">
        <v>8</v>
      </c>
      <c r="J4" s="14" t="s">
        <v>12</v>
      </c>
      <c r="K4" s="2" t="s">
        <v>49</v>
      </c>
      <c r="L4" s="2" t="s">
        <v>50</v>
      </c>
      <c r="M4" s="2" t="s">
        <v>51</v>
      </c>
      <c r="N4" s="2" t="s">
        <v>52</v>
      </c>
      <c r="O4" s="2" t="s">
        <v>53</v>
      </c>
      <c r="P4" s="14" t="s">
        <v>78</v>
      </c>
      <c r="Q4" s="14" t="s">
        <v>79</v>
      </c>
    </row>
    <row r="5" spans="2:17" x14ac:dyDescent="0.2">
      <c r="B5" t="s">
        <v>103</v>
      </c>
      <c r="C5" t="s">
        <v>104</v>
      </c>
      <c r="D5" t="s">
        <v>11</v>
      </c>
      <c r="E5" s="1">
        <v>39617</v>
      </c>
      <c r="G5" s="1" t="s">
        <v>9</v>
      </c>
      <c r="J5" s="6"/>
    </row>
    <row r="6" spans="2:17" x14ac:dyDescent="0.2">
      <c r="E6" s="1"/>
      <c r="G6" s="1"/>
      <c r="J6" s="6"/>
    </row>
    <row r="7" spans="2:17" x14ac:dyDescent="0.2">
      <c r="E7" s="1"/>
      <c r="G7" s="1"/>
      <c r="J7" s="6"/>
    </row>
    <row r="8" spans="2:17" x14ac:dyDescent="0.2">
      <c r="E8" s="1"/>
      <c r="G8" s="1"/>
      <c r="J8" s="6"/>
    </row>
    <row r="9" spans="2:17" x14ac:dyDescent="0.2">
      <c r="E9" s="1"/>
      <c r="G9" s="1"/>
      <c r="J9" s="13"/>
    </row>
    <row r="10" spans="2:17" x14ac:dyDescent="0.2">
      <c r="E10" s="1"/>
      <c r="G10" s="1"/>
      <c r="J10" s="6"/>
    </row>
    <row r="11" spans="2:17" x14ac:dyDescent="0.2">
      <c r="E11" s="1"/>
      <c r="G11" s="1"/>
      <c r="J11" s="6"/>
    </row>
    <row r="12" spans="2:17" x14ac:dyDescent="0.2">
      <c r="E12" s="1"/>
      <c r="G12" s="1"/>
      <c r="J12" s="6"/>
    </row>
    <row r="13" spans="2:17" x14ac:dyDescent="0.2">
      <c r="E13" s="1"/>
      <c r="G13" s="1"/>
      <c r="H13" s="13"/>
      <c r="J13" s="6"/>
      <c r="Q13" s="4"/>
    </row>
    <row r="14" spans="2:17" x14ac:dyDescent="0.2">
      <c r="E14" s="1"/>
      <c r="G14" s="1"/>
      <c r="J14" s="6"/>
    </row>
    <row r="15" spans="2:17" x14ac:dyDescent="0.2">
      <c r="E15" s="1"/>
      <c r="G15" s="1"/>
      <c r="J15" s="6"/>
    </row>
    <row r="16" spans="2:17" x14ac:dyDescent="0.2">
      <c r="E16" s="1"/>
      <c r="G16" s="1"/>
      <c r="J16" s="6"/>
    </row>
    <row r="17" spans="5:10" x14ac:dyDescent="0.2">
      <c r="E17" s="1"/>
      <c r="G17" s="1"/>
      <c r="H17" s="4"/>
      <c r="J17" s="13"/>
    </row>
    <row r="18" spans="5:10" x14ac:dyDescent="0.2">
      <c r="E18" s="1"/>
      <c r="G18" s="1"/>
      <c r="H18" s="4"/>
      <c r="J18" s="6"/>
    </row>
    <row r="19" spans="5:10" x14ac:dyDescent="0.2">
      <c r="E19" s="1"/>
      <c r="G19" s="1"/>
      <c r="J19" s="6"/>
    </row>
    <row r="20" spans="5:10" x14ac:dyDescent="0.2">
      <c r="E20" s="1"/>
      <c r="G20" s="1"/>
      <c r="J20" s="6"/>
    </row>
    <row r="21" spans="5:10" x14ac:dyDescent="0.2">
      <c r="E21" s="1"/>
      <c r="G21" s="1"/>
      <c r="J21" s="6"/>
    </row>
    <row r="22" spans="5:10" x14ac:dyDescent="0.2">
      <c r="J22" s="6"/>
    </row>
    <row r="23" spans="5:10" x14ac:dyDescent="0.2">
      <c r="J23" s="6"/>
    </row>
    <row r="24" spans="5:10" x14ac:dyDescent="0.2">
      <c r="J24" s="6"/>
    </row>
    <row r="25" spans="5:10" x14ac:dyDescent="0.2">
      <c r="J25" s="6"/>
    </row>
    <row r="26" spans="5:10" x14ac:dyDescent="0.2">
      <c r="J26" s="6"/>
    </row>
    <row r="27" spans="5:10" x14ac:dyDescent="0.2">
      <c r="J27" s="6"/>
    </row>
    <row r="28" spans="5:10" x14ac:dyDescent="0.2">
      <c r="J28" s="6"/>
    </row>
    <row r="29" spans="5:10" x14ac:dyDescent="0.2">
      <c r="J29" s="6"/>
    </row>
    <row r="30" spans="5:10" x14ac:dyDescent="0.2">
      <c r="J30" s="6"/>
    </row>
    <row r="31" spans="5:10" x14ac:dyDescent="0.2">
      <c r="J31" s="6"/>
    </row>
    <row r="32" spans="5:10" x14ac:dyDescent="0.2">
      <c r="J32" s="6"/>
    </row>
    <row r="33" spans="10:10" x14ac:dyDescent="0.2">
      <c r="J33" s="6"/>
    </row>
    <row r="34" spans="10:10" x14ac:dyDescent="0.2">
      <c r="J34" s="6"/>
    </row>
    <row r="35" spans="10:10" x14ac:dyDescent="0.2">
      <c r="J35" s="6"/>
    </row>
    <row r="36" spans="10:10" x14ac:dyDescent="0.2">
      <c r="J36" s="6"/>
    </row>
    <row r="37" spans="10:10" x14ac:dyDescent="0.2">
      <c r="J37" s="6"/>
    </row>
    <row r="38" spans="10:10" x14ac:dyDescent="0.2">
      <c r="J38" s="6"/>
    </row>
    <row r="39" spans="10:10" x14ac:dyDescent="0.2">
      <c r="J39" s="6"/>
    </row>
    <row r="40" spans="10:10" x14ac:dyDescent="0.2">
      <c r="J40" s="6"/>
    </row>
    <row r="41" spans="10:10" x14ac:dyDescent="0.2">
      <c r="J41" s="6"/>
    </row>
    <row r="42" spans="10:10" x14ac:dyDescent="0.2">
      <c r="J42" s="6"/>
    </row>
    <row r="43" spans="10:10" x14ac:dyDescent="0.2">
      <c r="J43" s="6"/>
    </row>
    <row r="44" spans="10:10" x14ac:dyDescent="0.2">
      <c r="J44" s="6"/>
    </row>
    <row r="45" spans="10:10" x14ac:dyDescent="0.2">
      <c r="J45" s="6"/>
    </row>
    <row r="46" spans="10:10" x14ac:dyDescent="0.2">
      <c r="J46" s="6"/>
    </row>
    <row r="47" spans="10:10" x14ac:dyDescent="0.2">
      <c r="J47" s="6"/>
    </row>
    <row r="48" spans="10:10" x14ac:dyDescent="0.2">
      <c r="J48" s="6"/>
    </row>
    <row r="49" spans="10:10" x14ac:dyDescent="0.2">
      <c r="J49" s="6"/>
    </row>
    <row r="50" spans="10:10" x14ac:dyDescent="0.2">
      <c r="J50" s="6"/>
    </row>
    <row r="51" spans="10:10" x14ac:dyDescent="0.2">
      <c r="J51" s="6"/>
    </row>
    <row r="52" spans="10:10" x14ac:dyDescent="0.2">
      <c r="J52" s="6"/>
    </row>
    <row r="53" spans="10:10" x14ac:dyDescent="0.2">
      <c r="J53" s="6"/>
    </row>
    <row r="54" spans="10:10" x14ac:dyDescent="0.2">
      <c r="J54" s="6"/>
    </row>
    <row r="55" spans="10:10" x14ac:dyDescent="0.2">
      <c r="J55" s="6"/>
    </row>
    <row r="56" spans="10:10" x14ac:dyDescent="0.2">
      <c r="J56" s="6"/>
    </row>
    <row r="57" spans="10:10" x14ac:dyDescent="0.2">
      <c r="J57" s="6"/>
    </row>
    <row r="58" spans="10:10" x14ac:dyDescent="0.2">
      <c r="J58" s="6"/>
    </row>
    <row r="59" spans="10:10" x14ac:dyDescent="0.2">
      <c r="J59" s="6"/>
    </row>
    <row r="60" spans="10:10" x14ac:dyDescent="0.2">
      <c r="J60" s="6"/>
    </row>
    <row r="61" spans="10:10" x14ac:dyDescent="0.2">
      <c r="J61" s="6"/>
    </row>
    <row r="62" spans="10:10" x14ac:dyDescent="0.2">
      <c r="J62" s="6"/>
    </row>
    <row r="63" spans="10:10" x14ac:dyDescent="0.2">
      <c r="J63" s="6"/>
    </row>
    <row r="64" spans="10:10" x14ac:dyDescent="0.2">
      <c r="J64" s="6"/>
    </row>
    <row r="65" spans="10:10" x14ac:dyDescent="0.2">
      <c r="J65" s="6"/>
    </row>
    <row r="66" spans="10:10" x14ac:dyDescent="0.2">
      <c r="J66" s="6"/>
    </row>
    <row r="67" spans="10:10" x14ac:dyDescent="0.2">
      <c r="J67" s="6"/>
    </row>
    <row r="68" spans="10:10" x14ac:dyDescent="0.2">
      <c r="J68" s="6"/>
    </row>
    <row r="69" spans="10:10" x14ac:dyDescent="0.2">
      <c r="J69" s="6"/>
    </row>
    <row r="70" spans="10:10" x14ac:dyDescent="0.2">
      <c r="J70" s="6"/>
    </row>
    <row r="71" spans="10:10" x14ac:dyDescent="0.2">
      <c r="J71" s="6"/>
    </row>
    <row r="72" spans="10:10" x14ac:dyDescent="0.2">
      <c r="J72" s="6"/>
    </row>
    <row r="73" spans="10:10" x14ac:dyDescent="0.2">
      <c r="J73" s="6"/>
    </row>
    <row r="74" spans="10:10" x14ac:dyDescent="0.2">
      <c r="J74" s="6"/>
    </row>
    <row r="75" spans="10:10" x14ac:dyDescent="0.2">
      <c r="J75" s="6"/>
    </row>
    <row r="76" spans="10:10" x14ac:dyDescent="0.2">
      <c r="J76" s="6"/>
    </row>
    <row r="77" spans="10:10" x14ac:dyDescent="0.2">
      <c r="J77" s="6"/>
    </row>
    <row r="78" spans="10:10" x14ac:dyDescent="0.2">
      <c r="J78" s="6"/>
    </row>
    <row r="79" spans="10:10" x14ac:dyDescent="0.2">
      <c r="J79" s="6"/>
    </row>
    <row r="80" spans="10:10" x14ac:dyDescent="0.2">
      <c r="J80" s="6"/>
    </row>
    <row r="81" spans="10:10" x14ac:dyDescent="0.2">
      <c r="J81" s="6"/>
    </row>
    <row r="82" spans="10:10" x14ac:dyDescent="0.2">
      <c r="J82" s="6"/>
    </row>
    <row r="83" spans="10:10" x14ac:dyDescent="0.2">
      <c r="J83" s="6"/>
    </row>
    <row r="84" spans="10:10" x14ac:dyDescent="0.2">
      <c r="J84" s="6"/>
    </row>
    <row r="85" spans="10:10" x14ac:dyDescent="0.2">
      <c r="J85" s="6"/>
    </row>
    <row r="86" spans="10:10" x14ac:dyDescent="0.2">
      <c r="J86" s="6"/>
    </row>
    <row r="87" spans="10:10" x14ac:dyDescent="0.2">
      <c r="J87" s="6"/>
    </row>
    <row r="88" spans="10:10" x14ac:dyDescent="0.2">
      <c r="J88" s="6"/>
    </row>
    <row r="89" spans="10:10" x14ac:dyDescent="0.2">
      <c r="J89" s="6"/>
    </row>
    <row r="90" spans="10:10" x14ac:dyDescent="0.2">
      <c r="J90" s="6"/>
    </row>
    <row r="91" spans="10:10" x14ac:dyDescent="0.2">
      <c r="J91" s="6"/>
    </row>
    <row r="92" spans="10:10" x14ac:dyDescent="0.2">
      <c r="J92" s="6"/>
    </row>
    <row r="93" spans="10:10" x14ac:dyDescent="0.2">
      <c r="J93" s="6"/>
    </row>
    <row r="94" spans="10:10" x14ac:dyDescent="0.2">
      <c r="J94" s="6"/>
    </row>
    <row r="95" spans="10:10" x14ac:dyDescent="0.2">
      <c r="J95" s="6"/>
    </row>
    <row r="96" spans="10:10" x14ac:dyDescent="0.2">
      <c r="J96" s="6"/>
    </row>
    <row r="97" spans="10:10" x14ac:dyDescent="0.2">
      <c r="J97" s="6"/>
    </row>
    <row r="98" spans="10:10" x14ac:dyDescent="0.2">
      <c r="J98" s="6"/>
    </row>
    <row r="99" spans="10:10" x14ac:dyDescent="0.2">
      <c r="J99" s="6"/>
    </row>
    <row r="100" spans="10:10" x14ac:dyDescent="0.2">
      <c r="J100" s="6"/>
    </row>
    <row r="101" spans="10:10" x14ac:dyDescent="0.2">
      <c r="J101" s="6"/>
    </row>
    <row r="102" spans="10:10" x14ac:dyDescent="0.2">
      <c r="J102" s="6"/>
    </row>
    <row r="103" spans="10:10" x14ac:dyDescent="0.2">
      <c r="J103" s="6"/>
    </row>
    <row r="104" spans="10:10" x14ac:dyDescent="0.2">
      <c r="J104" s="6"/>
    </row>
  </sheetData>
  <phoneticPr fontId="1" type="noConversion"/>
  <conditionalFormatting sqref="G5:G20">
    <cfRule type="cellIs" dxfId="9" priority="1" stopIfTrue="1" operator="equal">
      <formula>$B$1</formula>
    </cfRule>
    <cfRule type="cellIs" dxfId="8" priority="2" stopIfTrue="1" operator="lessThan">
      <formula>$B$1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.75" x14ac:dyDescent="0.2"/>
  <cols>
    <col min="1" max="1" width="5" customWidth="1"/>
    <col min="3" max="3" width="11.140625" customWidth="1"/>
    <col min="4" max="4" width="12.85546875" customWidth="1"/>
    <col min="5" max="5" width="13.5703125" customWidth="1"/>
    <col min="6" max="6" width="13.28515625" customWidth="1"/>
    <col min="7" max="7" width="10.85546875" customWidth="1"/>
    <col min="8" max="8" width="28.85546875" customWidth="1"/>
    <col min="9" max="9" width="21.7109375" customWidth="1"/>
    <col min="10" max="10" width="34.42578125" customWidth="1"/>
    <col min="11" max="11" width="37.42578125" customWidth="1"/>
    <col min="12" max="12" width="39.5703125" customWidth="1"/>
    <col min="13" max="13" width="12.85546875" customWidth="1"/>
    <col min="14" max="14" width="14.140625" customWidth="1"/>
    <col min="15" max="15" width="16.7109375" customWidth="1"/>
    <col min="16" max="16" width="15.5703125" customWidth="1"/>
  </cols>
  <sheetData>
    <row r="1" spans="2:16" x14ac:dyDescent="0.2">
      <c r="B1" s="1">
        <f ca="1">TODAY()</f>
        <v>41694</v>
      </c>
    </row>
    <row r="2" spans="2:16" x14ac:dyDescent="0.2">
      <c r="G2" t="s">
        <v>34</v>
      </c>
    </row>
    <row r="3" spans="2:16" x14ac:dyDescent="0.2">
      <c r="C3">
        <f>COUNTA(C5:C105)</f>
        <v>1</v>
      </c>
      <c r="G3">
        <v>21</v>
      </c>
      <c r="H3" t="s">
        <v>35</v>
      </c>
    </row>
    <row r="4" spans="2:16" s="2" customFormat="1" ht="25.5" x14ac:dyDescent="0.2">
      <c r="B4" s="2" t="s">
        <v>2</v>
      </c>
      <c r="C4" s="2" t="s">
        <v>3</v>
      </c>
      <c r="D4" s="2" t="s">
        <v>13</v>
      </c>
      <c r="E4" s="3" t="s">
        <v>4</v>
      </c>
      <c r="F4" s="2" t="s">
        <v>5</v>
      </c>
      <c r="G4" s="3" t="s">
        <v>6</v>
      </c>
      <c r="H4" s="2" t="s">
        <v>7</v>
      </c>
      <c r="I4" s="2" t="s">
        <v>8</v>
      </c>
      <c r="J4" s="2" t="s">
        <v>12</v>
      </c>
      <c r="K4" s="2" t="s">
        <v>29</v>
      </c>
      <c r="L4" s="2" t="s">
        <v>49</v>
      </c>
      <c r="M4" s="2" t="s">
        <v>50</v>
      </c>
      <c r="N4" s="2" t="s">
        <v>51</v>
      </c>
      <c r="O4" s="2" t="s">
        <v>52</v>
      </c>
      <c r="P4" s="2" t="s">
        <v>53</v>
      </c>
    </row>
    <row r="5" spans="2:16" x14ac:dyDescent="0.2">
      <c r="B5" t="s">
        <v>0</v>
      </c>
      <c r="C5" t="s">
        <v>105</v>
      </c>
      <c r="D5" t="s">
        <v>7</v>
      </c>
      <c r="E5" s="1">
        <v>39545</v>
      </c>
      <c r="F5" s="17" t="s">
        <v>10</v>
      </c>
      <c r="G5" s="1">
        <f>E5+$G$3</f>
        <v>39566</v>
      </c>
      <c r="H5" s="4"/>
      <c r="J5" s="6"/>
    </row>
    <row r="6" spans="2:16" x14ac:dyDescent="0.2">
      <c r="E6" s="1"/>
      <c r="F6" s="17"/>
      <c r="G6" s="1"/>
      <c r="H6" s="4"/>
      <c r="J6" s="6"/>
    </row>
    <row r="7" spans="2:16" x14ac:dyDescent="0.2">
      <c r="B7" s="5"/>
      <c r="E7" s="1"/>
      <c r="F7" s="6"/>
      <c r="H7" s="4"/>
      <c r="J7" s="6"/>
    </row>
    <row r="8" spans="2:16" x14ac:dyDescent="0.2">
      <c r="E8" s="1"/>
      <c r="G8" s="1"/>
      <c r="H8" s="4"/>
      <c r="J8" s="6"/>
    </row>
    <row r="9" spans="2:16" x14ac:dyDescent="0.2">
      <c r="B9" s="5"/>
      <c r="C9" s="5"/>
      <c r="E9" s="1"/>
      <c r="G9" s="1"/>
      <c r="H9" s="4"/>
      <c r="J9" s="6"/>
    </row>
    <row r="10" spans="2:16" x14ac:dyDescent="0.2">
      <c r="B10" s="5"/>
      <c r="C10" s="5"/>
      <c r="E10" s="1"/>
      <c r="G10" s="1"/>
      <c r="H10" s="4"/>
      <c r="J10" s="6"/>
    </row>
    <row r="11" spans="2:16" x14ac:dyDescent="0.2">
      <c r="B11" s="5"/>
      <c r="C11" s="5"/>
      <c r="E11" s="1"/>
      <c r="G11" s="1"/>
      <c r="H11" s="4"/>
      <c r="J11" s="6"/>
    </row>
    <row r="12" spans="2:16" x14ac:dyDescent="0.2">
      <c r="B12" s="5"/>
      <c r="C12" s="5"/>
      <c r="E12" s="1"/>
      <c r="G12" s="1"/>
      <c r="H12" s="4"/>
      <c r="J12" s="6"/>
    </row>
    <row r="13" spans="2:16" x14ac:dyDescent="0.2">
      <c r="B13" s="5"/>
      <c r="C13" s="5"/>
      <c r="E13" s="1"/>
      <c r="F13" s="17"/>
      <c r="H13" s="4"/>
      <c r="J13" s="6"/>
    </row>
    <row r="14" spans="2:16" x14ac:dyDescent="0.2">
      <c r="B14" s="5"/>
      <c r="C14" s="5"/>
      <c r="E14" s="1"/>
      <c r="F14" s="17"/>
      <c r="H14" s="4"/>
      <c r="J14" s="6"/>
    </row>
    <row r="15" spans="2:16" x14ac:dyDescent="0.2">
      <c r="E15" s="1"/>
      <c r="F15" s="17"/>
      <c r="G15" s="1"/>
      <c r="H15" s="4"/>
      <c r="J15" s="6"/>
    </row>
    <row r="16" spans="2:16" x14ac:dyDescent="0.2">
      <c r="E16" s="1"/>
      <c r="G16" s="1"/>
      <c r="H16" s="4"/>
      <c r="J16" s="6"/>
    </row>
    <row r="17" spans="2:10" x14ac:dyDescent="0.2">
      <c r="E17" s="1"/>
      <c r="F17" s="17"/>
      <c r="H17" s="4"/>
      <c r="J17" s="6"/>
    </row>
    <row r="18" spans="2:10" x14ac:dyDescent="0.2">
      <c r="E18" s="1"/>
      <c r="H18" s="4"/>
      <c r="J18" s="6"/>
    </row>
    <row r="19" spans="2:10" x14ac:dyDescent="0.2">
      <c r="B19" s="5"/>
      <c r="C19" s="5"/>
      <c r="E19" s="1"/>
      <c r="G19" s="1"/>
      <c r="H19" s="4"/>
      <c r="J19" s="6"/>
    </row>
    <row r="20" spans="2:10" x14ac:dyDescent="0.2">
      <c r="B20" s="5"/>
      <c r="C20" s="5"/>
      <c r="E20" s="1"/>
      <c r="G20" s="1"/>
      <c r="H20" s="4"/>
      <c r="J20" s="6"/>
    </row>
    <row r="21" spans="2:10" x14ac:dyDescent="0.2">
      <c r="E21" s="1"/>
      <c r="G21" s="1"/>
      <c r="H21" s="4"/>
      <c r="J21" s="6"/>
    </row>
    <row r="22" spans="2:10" x14ac:dyDescent="0.2">
      <c r="B22" s="5"/>
      <c r="C22" s="5"/>
      <c r="E22" s="1"/>
      <c r="G22" s="1"/>
      <c r="H22" s="4"/>
      <c r="I22" s="5"/>
      <c r="J22" s="6"/>
    </row>
    <row r="23" spans="2:10" x14ac:dyDescent="0.2">
      <c r="E23" s="1"/>
      <c r="G23" s="1"/>
      <c r="H23" s="4"/>
      <c r="J23" s="6"/>
    </row>
    <row r="24" spans="2:10" x14ac:dyDescent="0.2">
      <c r="B24" s="5"/>
      <c r="C24" s="5"/>
      <c r="E24" s="1"/>
      <c r="G24" s="1"/>
      <c r="H24" s="4"/>
      <c r="I24" s="5"/>
      <c r="J24" s="13"/>
    </row>
    <row r="25" spans="2:10" x14ac:dyDescent="0.2">
      <c r="B25" s="5"/>
      <c r="C25" s="5"/>
      <c r="E25" s="1"/>
      <c r="F25" s="17"/>
      <c r="H25" s="4"/>
      <c r="I25" s="5"/>
      <c r="J25" s="6"/>
    </row>
    <row r="26" spans="2:10" x14ac:dyDescent="0.2">
      <c r="B26" s="5"/>
      <c r="C26" s="5"/>
      <c r="E26" s="1"/>
      <c r="F26" s="17"/>
      <c r="G26" s="1"/>
      <c r="H26" s="4"/>
      <c r="I26" s="5"/>
      <c r="J26" s="6"/>
    </row>
    <row r="27" spans="2:10" x14ac:dyDescent="0.2">
      <c r="B27" s="5"/>
      <c r="C27" s="5"/>
      <c r="E27" s="1"/>
      <c r="G27" s="1"/>
      <c r="H27" s="4"/>
      <c r="I27" s="5"/>
      <c r="J27" s="6"/>
    </row>
    <row r="28" spans="2:10" x14ac:dyDescent="0.2">
      <c r="B28" s="5"/>
      <c r="C28" s="5"/>
      <c r="E28" s="1"/>
      <c r="F28" s="17"/>
      <c r="H28" s="4"/>
      <c r="I28" s="5"/>
      <c r="J28" s="6"/>
    </row>
    <row r="29" spans="2:10" x14ac:dyDescent="0.2">
      <c r="B29" s="5"/>
      <c r="C29" s="5"/>
      <c r="E29" s="1"/>
      <c r="G29" s="1"/>
      <c r="H29" s="4"/>
      <c r="I29" s="5"/>
      <c r="J29" s="6"/>
    </row>
    <row r="30" spans="2:10" x14ac:dyDescent="0.2">
      <c r="E30" s="1"/>
      <c r="F30" s="1"/>
      <c r="G30" s="1"/>
      <c r="H30" s="4"/>
      <c r="J30" s="6"/>
    </row>
    <row r="31" spans="2:10" x14ac:dyDescent="0.2">
      <c r="B31" s="5"/>
      <c r="C31" s="5"/>
      <c r="E31" s="1"/>
      <c r="G31" s="1"/>
      <c r="H31" s="4"/>
      <c r="I31" s="5"/>
      <c r="J31" s="6"/>
    </row>
    <row r="32" spans="2:10" x14ac:dyDescent="0.2">
      <c r="B32" s="5"/>
      <c r="C32" s="5"/>
      <c r="E32" s="1"/>
      <c r="G32" s="1"/>
      <c r="H32" s="4"/>
      <c r="I32" s="5"/>
      <c r="J32" s="6"/>
    </row>
    <row r="33" spans="2:10" x14ac:dyDescent="0.2">
      <c r="E33" s="1"/>
      <c r="F33" s="17"/>
      <c r="H33" s="4"/>
      <c r="J33" s="6"/>
    </row>
    <row r="34" spans="2:10" x14ac:dyDescent="0.2">
      <c r="B34" s="5"/>
      <c r="C34" s="5"/>
      <c r="E34" s="1"/>
      <c r="F34" s="17"/>
      <c r="H34" s="4"/>
      <c r="I34" s="5"/>
      <c r="J34" s="6"/>
    </row>
    <row r="35" spans="2:10" x14ac:dyDescent="0.2">
      <c r="B35" s="5"/>
      <c r="C35" s="5"/>
      <c r="E35" s="1"/>
      <c r="G35" s="1"/>
      <c r="H35" s="4"/>
      <c r="I35" s="6"/>
      <c r="J35" s="6"/>
    </row>
    <row r="36" spans="2:10" x14ac:dyDescent="0.2">
      <c r="B36" s="5"/>
      <c r="C36" s="5"/>
      <c r="E36" s="1"/>
      <c r="H36" s="4"/>
      <c r="J36" s="6"/>
    </row>
    <row r="37" spans="2:10" x14ac:dyDescent="0.2">
      <c r="B37" s="5"/>
      <c r="C37" s="5"/>
      <c r="E37" s="1"/>
      <c r="G37" s="1"/>
      <c r="J37" s="6"/>
    </row>
    <row r="38" spans="2:10" x14ac:dyDescent="0.2">
      <c r="B38" s="5"/>
      <c r="C38" s="5"/>
      <c r="E38" s="1"/>
      <c r="J38" s="6"/>
    </row>
    <row r="39" spans="2:10" x14ac:dyDescent="0.2">
      <c r="B39" s="5"/>
      <c r="C39" s="5"/>
      <c r="E39" s="1"/>
      <c r="H39" s="4"/>
      <c r="J39" s="6"/>
    </row>
    <row r="40" spans="2:10" x14ac:dyDescent="0.2">
      <c r="J40" s="6"/>
    </row>
    <row r="41" spans="2:10" x14ac:dyDescent="0.2">
      <c r="J41" s="6"/>
    </row>
    <row r="42" spans="2:10" x14ac:dyDescent="0.2">
      <c r="J42" s="6"/>
    </row>
    <row r="43" spans="2:10" x14ac:dyDescent="0.2">
      <c r="J43" s="6"/>
    </row>
    <row r="44" spans="2:10" x14ac:dyDescent="0.2">
      <c r="J44" s="6"/>
    </row>
    <row r="45" spans="2:10" x14ac:dyDescent="0.2">
      <c r="J45" s="6"/>
    </row>
    <row r="46" spans="2:10" x14ac:dyDescent="0.2">
      <c r="J46" s="6"/>
    </row>
    <row r="47" spans="2:10" x14ac:dyDescent="0.2">
      <c r="J47" s="6"/>
    </row>
    <row r="48" spans="2:10" x14ac:dyDescent="0.2">
      <c r="J48" s="6"/>
    </row>
    <row r="49" spans="10:10" x14ac:dyDescent="0.2">
      <c r="J49" s="6"/>
    </row>
    <row r="50" spans="10:10" x14ac:dyDescent="0.2">
      <c r="J50" s="6"/>
    </row>
    <row r="51" spans="10:10" x14ac:dyDescent="0.2">
      <c r="J51" s="6"/>
    </row>
    <row r="52" spans="10:10" x14ac:dyDescent="0.2">
      <c r="J52" s="6"/>
    </row>
    <row r="53" spans="10:10" x14ac:dyDescent="0.2">
      <c r="J53" s="6"/>
    </row>
    <row r="54" spans="10:10" x14ac:dyDescent="0.2">
      <c r="J54" s="6"/>
    </row>
    <row r="55" spans="10:10" x14ac:dyDescent="0.2">
      <c r="J55" s="6"/>
    </row>
    <row r="56" spans="10:10" x14ac:dyDescent="0.2">
      <c r="J56" s="6"/>
    </row>
    <row r="57" spans="10:10" x14ac:dyDescent="0.2">
      <c r="J57" s="6"/>
    </row>
    <row r="58" spans="10:10" x14ac:dyDescent="0.2">
      <c r="J58" s="6"/>
    </row>
    <row r="59" spans="10:10" x14ac:dyDescent="0.2">
      <c r="J59" s="6"/>
    </row>
    <row r="60" spans="10:10" x14ac:dyDescent="0.2">
      <c r="J60" s="6"/>
    </row>
    <row r="61" spans="10:10" x14ac:dyDescent="0.2">
      <c r="J61" s="6"/>
    </row>
    <row r="62" spans="10:10" x14ac:dyDescent="0.2">
      <c r="J62" s="6"/>
    </row>
    <row r="63" spans="10:10" x14ac:dyDescent="0.2">
      <c r="J63" s="6"/>
    </row>
    <row r="64" spans="10:10" x14ac:dyDescent="0.2">
      <c r="J64" s="6"/>
    </row>
    <row r="65" spans="10:10" x14ac:dyDescent="0.2">
      <c r="J65" s="6"/>
    </row>
    <row r="66" spans="10:10" x14ac:dyDescent="0.2">
      <c r="J66" s="6"/>
    </row>
    <row r="67" spans="10:10" x14ac:dyDescent="0.2">
      <c r="J67" s="6"/>
    </row>
    <row r="68" spans="10:10" x14ac:dyDescent="0.2">
      <c r="J68" s="6"/>
    </row>
    <row r="69" spans="10:10" x14ac:dyDescent="0.2">
      <c r="J69" s="6"/>
    </row>
    <row r="70" spans="10:10" x14ac:dyDescent="0.2">
      <c r="J70" s="6"/>
    </row>
    <row r="71" spans="10:10" x14ac:dyDescent="0.2">
      <c r="J71" s="6"/>
    </row>
    <row r="72" spans="10:10" x14ac:dyDescent="0.2">
      <c r="J72" s="6"/>
    </row>
    <row r="73" spans="10:10" x14ac:dyDescent="0.2">
      <c r="J73" s="6"/>
    </row>
    <row r="74" spans="10:10" x14ac:dyDescent="0.2">
      <c r="J74" s="6"/>
    </row>
    <row r="75" spans="10:10" x14ac:dyDescent="0.2">
      <c r="J75" s="6"/>
    </row>
    <row r="76" spans="10:10" x14ac:dyDescent="0.2">
      <c r="J76" s="6"/>
    </row>
    <row r="77" spans="10:10" x14ac:dyDescent="0.2">
      <c r="J77" s="6"/>
    </row>
    <row r="78" spans="10:10" x14ac:dyDescent="0.2">
      <c r="J78" s="6"/>
    </row>
    <row r="79" spans="10:10" x14ac:dyDescent="0.2">
      <c r="J79" s="6"/>
    </row>
    <row r="80" spans="10:10" x14ac:dyDescent="0.2">
      <c r="J80" s="6"/>
    </row>
    <row r="81" spans="10:10" x14ac:dyDescent="0.2">
      <c r="J81" s="6"/>
    </row>
    <row r="82" spans="10:10" x14ac:dyDescent="0.2">
      <c r="J82" s="6"/>
    </row>
    <row r="83" spans="10:10" x14ac:dyDescent="0.2">
      <c r="J83" s="6"/>
    </row>
    <row r="84" spans="10:10" x14ac:dyDescent="0.2">
      <c r="J84" s="6"/>
    </row>
    <row r="85" spans="10:10" x14ac:dyDescent="0.2">
      <c r="J85" s="6"/>
    </row>
    <row r="86" spans="10:10" x14ac:dyDescent="0.2">
      <c r="J86" s="6"/>
    </row>
    <row r="87" spans="10:10" x14ac:dyDescent="0.2">
      <c r="J87" s="6"/>
    </row>
    <row r="88" spans="10:10" x14ac:dyDescent="0.2">
      <c r="J88" s="6"/>
    </row>
    <row r="89" spans="10:10" x14ac:dyDescent="0.2">
      <c r="J89" s="6"/>
    </row>
    <row r="90" spans="10:10" x14ac:dyDescent="0.2">
      <c r="J90" s="6"/>
    </row>
    <row r="91" spans="10:10" x14ac:dyDescent="0.2">
      <c r="J91" s="6"/>
    </row>
    <row r="92" spans="10:10" x14ac:dyDescent="0.2">
      <c r="J92" s="6"/>
    </row>
    <row r="93" spans="10:10" x14ac:dyDescent="0.2">
      <c r="J93" s="6"/>
    </row>
    <row r="94" spans="10:10" x14ac:dyDescent="0.2">
      <c r="J94" s="6"/>
    </row>
    <row r="95" spans="10:10" x14ac:dyDescent="0.2">
      <c r="J95" s="6"/>
    </row>
    <row r="96" spans="10:10" x14ac:dyDescent="0.2">
      <c r="J96" s="6"/>
    </row>
    <row r="97" spans="10:10" x14ac:dyDescent="0.2">
      <c r="J97" s="6"/>
    </row>
    <row r="98" spans="10:10" x14ac:dyDescent="0.2">
      <c r="J98" s="6"/>
    </row>
    <row r="99" spans="10:10" x14ac:dyDescent="0.2">
      <c r="J99" s="6"/>
    </row>
    <row r="100" spans="10:10" x14ac:dyDescent="0.2">
      <c r="J100" s="6"/>
    </row>
    <row r="101" spans="10:10" x14ac:dyDescent="0.2">
      <c r="J101" s="6"/>
    </row>
    <row r="102" spans="10:10" x14ac:dyDescent="0.2">
      <c r="J102" s="6"/>
    </row>
    <row r="103" spans="10:10" x14ac:dyDescent="0.2">
      <c r="J103" s="6"/>
    </row>
    <row r="104" spans="10:10" x14ac:dyDescent="0.2">
      <c r="J104" s="6"/>
    </row>
  </sheetData>
  <autoFilter ref="B4:J34"/>
  <phoneticPr fontId="1" type="noConversion"/>
  <conditionalFormatting sqref="G37 G5:G35">
    <cfRule type="cellIs" priority="1" stopIfTrue="1" operator="equal">
      <formula>"None"</formula>
    </cfRule>
    <cfRule type="cellIs" dxfId="7" priority="2" stopIfTrue="1" operator="lessThan">
      <formula>$B$1</formula>
    </cfRule>
    <cfRule type="cellIs" dxfId="6" priority="3" stopIfTrue="1" operator="equal">
      <formula>$B$1</formula>
    </cfRule>
  </conditionalFormatting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2.75" x14ac:dyDescent="0.2"/>
  <cols>
    <col min="1" max="1" width="4.7109375" customWidth="1"/>
    <col min="2" max="2" width="10.7109375" customWidth="1"/>
    <col min="3" max="3" width="36.7109375" customWidth="1"/>
    <col min="4" max="4" width="17.140625" customWidth="1"/>
    <col min="5" max="5" width="18" customWidth="1"/>
    <col min="6" max="6" width="17" customWidth="1"/>
    <col min="7" max="7" width="15.28515625" customWidth="1"/>
    <col min="8" max="8" width="19.28515625" customWidth="1"/>
    <col min="9" max="10" width="21.42578125" customWidth="1"/>
    <col min="11" max="11" width="32.140625" customWidth="1"/>
    <col min="12" max="12" width="25.85546875" customWidth="1"/>
    <col min="13" max="13" width="28.42578125" customWidth="1"/>
    <col min="18" max="18" width="18.7109375" customWidth="1"/>
  </cols>
  <sheetData>
    <row r="1" spans="1:19" x14ac:dyDescent="0.2">
      <c r="B1" s="1">
        <f ca="1">TODAY()</f>
        <v>41694</v>
      </c>
      <c r="D1" t="s">
        <v>98</v>
      </c>
      <c r="E1">
        <f>COUNTA($C$5:$C$104)</f>
        <v>1</v>
      </c>
    </row>
    <row r="2" spans="1:19" x14ac:dyDescent="0.2">
      <c r="D2" t="s">
        <v>99</v>
      </c>
      <c r="E2">
        <f ca="1">COUNTIF(P5:P105, "&gt;2")</f>
        <v>0</v>
      </c>
      <c r="G2" t="s">
        <v>34</v>
      </c>
    </row>
    <row r="3" spans="1:19" x14ac:dyDescent="0.2">
      <c r="D3" t="s">
        <v>96</v>
      </c>
      <c r="E3" s="19">
        <f ca="1">E2/E1</f>
        <v>0</v>
      </c>
      <c r="G3">
        <v>14</v>
      </c>
      <c r="H3" t="s">
        <v>35</v>
      </c>
    </row>
    <row r="4" spans="1:19" ht="25.5" x14ac:dyDescent="0.2">
      <c r="B4" s="2" t="s">
        <v>14</v>
      </c>
      <c r="C4" s="2" t="s">
        <v>32</v>
      </c>
      <c r="D4" s="3" t="s">
        <v>15</v>
      </c>
      <c r="E4" s="3" t="s">
        <v>4</v>
      </c>
      <c r="F4" s="2" t="s">
        <v>66</v>
      </c>
      <c r="G4" s="3" t="s">
        <v>6</v>
      </c>
      <c r="H4" s="2" t="s">
        <v>30</v>
      </c>
      <c r="I4" s="2" t="s">
        <v>29</v>
      </c>
      <c r="J4" s="2" t="s">
        <v>64</v>
      </c>
      <c r="K4" s="2" t="s">
        <v>7</v>
      </c>
      <c r="L4" s="2" t="s">
        <v>94</v>
      </c>
      <c r="M4" s="2" t="s">
        <v>95</v>
      </c>
      <c r="Q4" t="s">
        <v>14</v>
      </c>
      <c r="R4" t="s">
        <v>66</v>
      </c>
    </row>
    <row r="5" spans="1:19" x14ac:dyDescent="0.2">
      <c r="A5">
        <v>1</v>
      </c>
      <c r="B5" t="s">
        <v>16</v>
      </c>
      <c r="C5" s="6" t="s">
        <v>106</v>
      </c>
      <c r="D5" t="s">
        <v>15</v>
      </c>
      <c r="E5" s="1">
        <v>39553</v>
      </c>
      <c r="F5" t="s">
        <v>68</v>
      </c>
      <c r="G5" s="1" t="s">
        <v>9</v>
      </c>
      <c r="I5" t="s">
        <v>29</v>
      </c>
      <c r="J5" t="s">
        <v>49</v>
      </c>
      <c r="P5">
        <f ca="1">OFFSET($R$4,MATCH(F5,$R$5:$R$16,0),1)</f>
        <v>2</v>
      </c>
      <c r="Q5" t="s">
        <v>16</v>
      </c>
      <c r="R5" t="s">
        <v>67</v>
      </c>
      <c r="S5">
        <v>1</v>
      </c>
    </row>
    <row r="6" spans="1:19" x14ac:dyDescent="0.2">
      <c r="C6" s="6"/>
      <c r="E6" s="1"/>
      <c r="G6" s="1"/>
      <c r="I6" s="6"/>
      <c r="P6" t="e">
        <f t="shared" ref="P6:P69" ca="1" si="0">OFFSET($R$4,MATCH(F6,$R$5:$R$16,0),1)</f>
        <v>#N/A</v>
      </c>
      <c r="Q6" t="s">
        <v>65</v>
      </c>
      <c r="R6" t="s">
        <v>68</v>
      </c>
      <c r="S6">
        <v>2</v>
      </c>
    </row>
    <row r="7" spans="1:19" x14ac:dyDescent="0.2">
      <c r="C7" s="6"/>
      <c r="E7" s="1"/>
      <c r="G7" s="1"/>
      <c r="I7" s="6"/>
      <c r="P7" t="e">
        <f t="shared" ca="1" si="0"/>
        <v>#N/A</v>
      </c>
      <c r="Q7" t="s">
        <v>59</v>
      </c>
      <c r="R7" t="s">
        <v>97</v>
      </c>
      <c r="S7">
        <v>3</v>
      </c>
    </row>
    <row r="8" spans="1:19" x14ac:dyDescent="0.2">
      <c r="C8" s="6"/>
      <c r="E8" s="1"/>
      <c r="G8" s="1"/>
      <c r="I8" s="6"/>
      <c r="P8" t="e">
        <f t="shared" ca="1" si="0"/>
        <v>#N/A</v>
      </c>
      <c r="Q8" t="s">
        <v>60</v>
      </c>
      <c r="R8" t="s">
        <v>69</v>
      </c>
      <c r="S8">
        <v>4</v>
      </c>
    </row>
    <row r="9" spans="1:19" x14ac:dyDescent="0.2">
      <c r="C9" s="6"/>
      <c r="E9" s="1"/>
      <c r="G9" s="1"/>
      <c r="I9" s="6"/>
      <c r="P9" t="e">
        <f t="shared" ca="1" si="0"/>
        <v>#N/A</v>
      </c>
      <c r="Q9" t="s">
        <v>61</v>
      </c>
      <c r="R9" t="s">
        <v>70</v>
      </c>
      <c r="S9">
        <v>5</v>
      </c>
    </row>
    <row r="10" spans="1:19" x14ac:dyDescent="0.2">
      <c r="C10" s="6"/>
      <c r="E10" s="1"/>
      <c r="G10" s="1"/>
      <c r="I10" s="6"/>
      <c r="P10" t="e">
        <f t="shared" ca="1" si="0"/>
        <v>#N/A</v>
      </c>
      <c r="R10" t="s">
        <v>71</v>
      </c>
      <c r="S10">
        <v>6</v>
      </c>
    </row>
    <row r="11" spans="1:19" x14ac:dyDescent="0.2">
      <c r="C11" s="6"/>
      <c r="E11" s="1"/>
      <c r="G11" s="1"/>
      <c r="I11" s="6"/>
      <c r="P11" t="e">
        <f t="shared" ca="1" si="0"/>
        <v>#N/A</v>
      </c>
      <c r="R11" t="s">
        <v>72</v>
      </c>
      <c r="S11">
        <v>7</v>
      </c>
    </row>
    <row r="12" spans="1:19" x14ac:dyDescent="0.2">
      <c r="C12" s="6"/>
      <c r="E12" s="1"/>
      <c r="G12" s="1"/>
      <c r="I12" s="6"/>
      <c r="P12" t="e">
        <f t="shared" ca="1" si="0"/>
        <v>#N/A</v>
      </c>
      <c r="R12" t="s">
        <v>73</v>
      </c>
      <c r="S12">
        <v>8</v>
      </c>
    </row>
    <row r="13" spans="1:19" x14ac:dyDescent="0.2">
      <c r="C13" s="6"/>
      <c r="E13" s="1"/>
      <c r="G13" s="1"/>
      <c r="I13" s="6"/>
      <c r="P13" t="e">
        <f t="shared" ca="1" si="0"/>
        <v>#N/A</v>
      </c>
      <c r="R13" t="s">
        <v>74</v>
      </c>
      <c r="S13">
        <v>9</v>
      </c>
    </row>
    <row r="14" spans="1:19" x14ac:dyDescent="0.2">
      <c r="C14" s="6"/>
      <c r="E14" s="1"/>
      <c r="G14" s="1"/>
      <c r="I14" s="6"/>
      <c r="P14" t="e">
        <f t="shared" ca="1" si="0"/>
        <v>#N/A</v>
      </c>
      <c r="R14" t="s">
        <v>75</v>
      </c>
      <c r="S14">
        <v>10</v>
      </c>
    </row>
    <row r="15" spans="1:19" x14ac:dyDescent="0.2">
      <c r="C15" s="6"/>
      <c r="E15" s="1"/>
      <c r="G15" s="1"/>
      <c r="I15" s="6"/>
      <c r="K15" s="4"/>
      <c r="P15" t="e">
        <f t="shared" ca="1" si="0"/>
        <v>#N/A</v>
      </c>
      <c r="R15" t="s">
        <v>76</v>
      </c>
      <c r="S15">
        <v>11</v>
      </c>
    </row>
    <row r="16" spans="1:19" x14ac:dyDescent="0.2">
      <c r="C16" s="6"/>
      <c r="E16" s="1"/>
      <c r="G16" s="1"/>
      <c r="I16" s="6"/>
      <c r="P16" t="e">
        <f t="shared" ca="1" si="0"/>
        <v>#N/A</v>
      </c>
      <c r="R16" t="s">
        <v>61</v>
      </c>
      <c r="S16">
        <v>12</v>
      </c>
    </row>
    <row r="17" spans="3:16" x14ac:dyDescent="0.2">
      <c r="C17" s="6"/>
      <c r="E17" s="1"/>
      <c r="G17" s="1"/>
      <c r="I17" s="6"/>
      <c r="K17" s="4"/>
      <c r="P17" t="e">
        <f t="shared" ca="1" si="0"/>
        <v>#N/A</v>
      </c>
    </row>
    <row r="18" spans="3:16" x14ac:dyDescent="0.2">
      <c r="C18" s="6"/>
      <c r="E18" s="1"/>
      <c r="G18" s="1"/>
      <c r="I18" s="6"/>
      <c r="P18" t="e">
        <f t="shared" ca="1" si="0"/>
        <v>#N/A</v>
      </c>
    </row>
    <row r="19" spans="3:16" x14ac:dyDescent="0.2">
      <c r="C19" s="6"/>
      <c r="E19" s="1"/>
      <c r="G19" s="1"/>
      <c r="I19" s="6"/>
      <c r="P19" t="e">
        <f t="shared" ca="1" si="0"/>
        <v>#N/A</v>
      </c>
    </row>
    <row r="20" spans="3:16" x14ac:dyDescent="0.2">
      <c r="C20" s="6"/>
      <c r="E20" s="1"/>
      <c r="I20" s="6"/>
      <c r="P20" t="e">
        <f t="shared" ca="1" si="0"/>
        <v>#N/A</v>
      </c>
    </row>
    <row r="21" spans="3:16" x14ac:dyDescent="0.2">
      <c r="C21" s="6"/>
      <c r="E21" s="1"/>
      <c r="G21" s="1"/>
      <c r="I21" s="6"/>
      <c r="K21" s="4"/>
      <c r="P21" t="e">
        <f t="shared" ca="1" si="0"/>
        <v>#N/A</v>
      </c>
    </row>
    <row r="22" spans="3:16" ht="37.5" customHeight="1" x14ac:dyDescent="0.2">
      <c r="C22" s="6"/>
      <c r="E22" s="1"/>
      <c r="I22" s="6"/>
      <c r="J22" s="6"/>
      <c r="K22" s="4"/>
      <c r="P22" t="e">
        <f t="shared" ca="1" si="0"/>
        <v>#N/A</v>
      </c>
    </row>
    <row r="23" spans="3:16" x14ac:dyDescent="0.2">
      <c r="C23" s="6"/>
      <c r="E23" s="1"/>
      <c r="I23" s="6"/>
      <c r="P23" t="e">
        <f t="shared" ca="1" si="0"/>
        <v>#N/A</v>
      </c>
    </row>
    <row r="24" spans="3:16" x14ac:dyDescent="0.2">
      <c r="C24" s="6"/>
      <c r="E24" s="1"/>
      <c r="I24" s="6"/>
      <c r="P24" t="e">
        <f t="shared" ca="1" si="0"/>
        <v>#N/A</v>
      </c>
    </row>
    <row r="25" spans="3:16" x14ac:dyDescent="0.2">
      <c r="C25" s="6"/>
      <c r="E25" s="1"/>
      <c r="I25" s="6"/>
      <c r="P25" t="e">
        <f t="shared" ca="1" si="0"/>
        <v>#N/A</v>
      </c>
    </row>
    <row r="26" spans="3:16" x14ac:dyDescent="0.2">
      <c r="C26" s="6"/>
      <c r="E26" s="1"/>
      <c r="I26" s="6"/>
      <c r="P26" t="e">
        <f t="shared" ca="1" si="0"/>
        <v>#N/A</v>
      </c>
    </row>
    <row r="27" spans="3:16" x14ac:dyDescent="0.2">
      <c r="C27" s="6"/>
      <c r="E27" s="1"/>
      <c r="G27" s="1"/>
      <c r="I27" s="6"/>
      <c r="K27" s="4"/>
      <c r="P27" t="e">
        <f t="shared" ca="1" si="0"/>
        <v>#N/A</v>
      </c>
    </row>
    <row r="28" spans="3:16" x14ac:dyDescent="0.2">
      <c r="C28" s="6"/>
      <c r="E28" s="1"/>
      <c r="I28" s="6"/>
      <c r="P28" t="e">
        <f t="shared" ca="1" si="0"/>
        <v>#N/A</v>
      </c>
    </row>
    <row r="29" spans="3:16" x14ac:dyDescent="0.2">
      <c r="C29" s="6"/>
      <c r="E29" s="1"/>
      <c r="I29" s="6"/>
      <c r="P29" t="e">
        <f t="shared" ca="1" si="0"/>
        <v>#N/A</v>
      </c>
    </row>
    <row r="30" spans="3:16" x14ac:dyDescent="0.2">
      <c r="C30" s="6"/>
      <c r="E30" s="1"/>
      <c r="I30" s="6"/>
      <c r="J30" s="6"/>
      <c r="P30" t="e">
        <f t="shared" ca="1" si="0"/>
        <v>#N/A</v>
      </c>
    </row>
    <row r="31" spans="3:16" x14ac:dyDescent="0.2">
      <c r="C31" s="6"/>
      <c r="E31" s="1"/>
      <c r="I31" s="6"/>
      <c r="P31" t="e">
        <f t="shared" ca="1" si="0"/>
        <v>#N/A</v>
      </c>
    </row>
    <row r="32" spans="3:16" x14ac:dyDescent="0.2">
      <c r="C32" s="6"/>
      <c r="E32" s="1"/>
      <c r="I32" s="6"/>
      <c r="J32" s="6"/>
      <c r="P32" t="e">
        <f t="shared" ca="1" si="0"/>
        <v>#N/A</v>
      </c>
    </row>
    <row r="33" spans="3:16" x14ac:dyDescent="0.2">
      <c r="C33" s="6"/>
      <c r="E33" s="1"/>
      <c r="G33" s="1"/>
      <c r="I33" s="6"/>
      <c r="P33" t="e">
        <f t="shared" ca="1" si="0"/>
        <v>#N/A</v>
      </c>
    </row>
    <row r="34" spans="3:16" x14ac:dyDescent="0.2">
      <c r="C34" s="6"/>
      <c r="E34" s="1"/>
      <c r="I34" s="6"/>
      <c r="J34" s="6"/>
      <c r="P34" t="e">
        <f t="shared" ca="1" si="0"/>
        <v>#N/A</v>
      </c>
    </row>
    <row r="35" spans="3:16" x14ac:dyDescent="0.2">
      <c r="C35" s="6"/>
      <c r="E35" s="1"/>
      <c r="I35" s="6"/>
      <c r="P35" t="e">
        <f t="shared" ca="1" si="0"/>
        <v>#N/A</v>
      </c>
    </row>
    <row r="36" spans="3:16" x14ac:dyDescent="0.2">
      <c r="C36" s="6"/>
      <c r="E36" s="1"/>
      <c r="I36" s="6"/>
      <c r="J36" s="6"/>
      <c r="M36" s="4"/>
      <c r="P36" t="e">
        <f t="shared" ca="1" si="0"/>
        <v>#N/A</v>
      </c>
    </row>
    <row r="37" spans="3:16" x14ac:dyDescent="0.2">
      <c r="C37" s="6"/>
      <c r="E37" s="1"/>
      <c r="I37" s="6"/>
      <c r="P37" t="e">
        <f t="shared" ca="1" si="0"/>
        <v>#N/A</v>
      </c>
    </row>
    <row r="38" spans="3:16" x14ac:dyDescent="0.2">
      <c r="C38" s="6"/>
      <c r="E38" s="1"/>
      <c r="I38" s="6"/>
      <c r="J38" s="6"/>
      <c r="K38" s="4"/>
      <c r="P38" t="e">
        <f t="shared" ca="1" si="0"/>
        <v>#N/A</v>
      </c>
    </row>
    <row r="39" spans="3:16" x14ac:dyDescent="0.2">
      <c r="C39" s="6"/>
      <c r="E39" s="1"/>
      <c r="I39" s="6"/>
      <c r="P39" t="e">
        <f t="shared" ca="1" si="0"/>
        <v>#N/A</v>
      </c>
    </row>
    <row r="40" spans="3:16" x14ac:dyDescent="0.2">
      <c r="C40" s="6"/>
      <c r="E40" s="1"/>
      <c r="I40" s="6"/>
      <c r="J40" s="6"/>
      <c r="P40" t="e">
        <f t="shared" ca="1" si="0"/>
        <v>#N/A</v>
      </c>
    </row>
    <row r="41" spans="3:16" x14ac:dyDescent="0.2">
      <c r="C41" s="6"/>
      <c r="E41" s="1"/>
      <c r="I41" s="6"/>
      <c r="P41" t="e">
        <f t="shared" ca="1" si="0"/>
        <v>#N/A</v>
      </c>
    </row>
    <row r="42" spans="3:16" x14ac:dyDescent="0.2">
      <c r="C42" s="6"/>
      <c r="E42" s="1"/>
      <c r="I42" s="6"/>
      <c r="J42" s="6"/>
      <c r="P42" t="e">
        <f t="shared" ca="1" si="0"/>
        <v>#N/A</v>
      </c>
    </row>
    <row r="43" spans="3:16" x14ac:dyDescent="0.2">
      <c r="C43" s="6"/>
      <c r="E43" s="1"/>
      <c r="I43" s="6"/>
      <c r="P43" t="e">
        <f t="shared" ca="1" si="0"/>
        <v>#N/A</v>
      </c>
    </row>
    <row r="44" spans="3:16" x14ac:dyDescent="0.2">
      <c r="C44" s="6"/>
      <c r="E44" s="1"/>
      <c r="I44" s="6"/>
      <c r="J44" s="6"/>
      <c r="P44" t="e">
        <f t="shared" ca="1" si="0"/>
        <v>#N/A</v>
      </c>
    </row>
    <row r="45" spans="3:16" x14ac:dyDescent="0.2">
      <c r="C45" s="6"/>
      <c r="E45" s="1"/>
      <c r="I45" s="18"/>
      <c r="P45" t="e">
        <f t="shared" ca="1" si="0"/>
        <v>#N/A</v>
      </c>
    </row>
    <row r="46" spans="3:16" x14ac:dyDescent="0.2">
      <c r="C46" s="6"/>
      <c r="E46" s="1"/>
      <c r="I46" s="6"/>
      <c r="J46" s="6"/>
      <c r="P46" t="e">
        <f t="shared" ca="1" si="0"/>
        <v>#N/A</v>
      </c>
    </row>
    <row r="47" spans="3:16" x14ac:dyDescent="0.2">
      <c r="C47" s="6"/>
      <c r="E47" s="1"/>
      <c r="I47" s="6"/>
      <c r="P47" t="e">
        <f t="shared" ca="1" si="0"/>
        <v>#N/A</v>
      </c>
    </row>
    <row r="48" spans="3:16" x14ac:dyDescent="0.2">
      <c r="C48" s="6"/>
      <c r="E48" s="1"/>
      <c r="I48" s="6"/>
      <c r="J48" s="6"/>
      <c r="P48" t="e">
        <f t="shared" ca="1" si="0"/>
        <v>#N/A</v>
      </c>
    </row>
    <row r="49" spans="3:16" x14ac:dyDescent="0.2">
      <c r="C49" s="6"/>
      <c r="E49" s="1"/>
      <c r="I49" s="6"/>
      <c r="P49" t="e">
        <f t="shared" ca="1" si="0"/>
        <v>#N/A</v>
      </c>
    </row>
    <row r="50" spans="3:16" x14ac:dyDescent="0.2">
      <c r="C50" s="6"/>
      <c r="E50" s="1"/>
      <c r="I50" s="6"/>
      <c r="J50" s="6"/>
      <c r="P50" t="e">
        <f t="shared" ca="1" si="0"/>
        <v>#N/A</v>
      </c>
    </row>
    <row r="51" spans="3:16" x14ac:dyDescent="0.2">
      <c r="C51" s="6"/>
      <c r="E51" s="1"/>
      <c r="I51" s="6"/>
      <c r="P51" t="e">
        <f t="shared" ca="1" si="0"/>
        <v>#N/A</v>
      </c>
    </row>
    <row r="52" spans="3:16" x14ac:dyDescent="0.2">
      <c r="C52" s="6"/>
      <c r="E52" s="1"/>
      <c r="I52" s="6"/>
      <c r="J52" s="6"/>
      <c r="P52" t="e">
        <f t="shared" ca="1" si="0"/>
        <v>#N/A</v>
      </c>
    </row>
    <row r="53" spans="3:16" x14ac:dyDescent="0.2">
      <c r="C53" s="6"/>
      <c r="E53" s="1"/>
      <c r="I53" s="6"/>
      <c r="P53" t="e">
        <f t="shared" ca="1" si="0"/>
        <v>#N/A</v>
      </c>
    </row>
    <row r="54" spans="3:16" x14ac:dyDescent="0.2">
      <c r="C54" s="6"/>
      <c r="E54" s="1"/>
      <c r="I54" s="6"/>
      <c r="J54" s="6"/>
      <c r="P54" t="e">
        <f t="shared" ca="1" si="0"/>
        <v>#N/A</v>
      </c>
    </row>
    <row r="55" spans="3:16" x14ac:dyDescent="0.2">
      <c r="C55" s="6"/>
      <c r="E55" s="1"/>
      <c r="I55" s="6"/>
      <c r="P55" t="e">
        <f t="shared" ca="1" si="0"/>
        <v>#N/A</v>
      </c>
    </row>
    <row r="56" spans="3:16" x14ac:dyDescent="0.2">
      <c r="C56" s="6"/>
      <c r="E56" s="1"/>
      <c r="I56" s="6"/>
      <c r="J56" s="6"/>
      <c r="P56" t="e">
        <f t="shared" ca="1" si="0"/>
        <v>#N/A</v>
      </c>
    </row>
    <row r="57" spans="3:16" x14ac:dyDescent="0.2">
      <c r="C57" s="6"/>
      <c r="E57" s="1"/>
      <c r="I57" s="6"/>
      <c r="P57" t="e">
        <f t="shared" ca="1" si="0"/>
        <v>#N/A</v>
      </c>
    </row>
    <row r="58" spans="3:16" x14ac:dyDescent="0.2">
      <c r="C58" s="6"/>
      <c r="E58" s="1"/>
      <c r="I58" s="6"/>
      <c r="J58" s="6"/>
      <c r="P58" t="e">
        <f t="shared" ca="1" si="0"/>
        <v>#N/A</v>
      </c>
    </row>
    <row r="59" spans="3:16" x14ac:dyDescent="0.2">
      <c r="C59" s="6"/>
      <c r="E59" s="1"/>
      <c r="I59" s="6"/>
      <c r="P59" t="e">
        <f t="shared" ca="1" si="0"/>
        <v>#N/A</v>
      </c>
    </row>
    <row r="60" spans="3:16" x14ac:dyDescent="0.2">
      <c r="C60" s="6"/>
      <c r="E60" s="1"/>
      <c r="I60" s="6"/>
      <c r="J60" s="6"/>
      <c r="P60" t="e">
        <f t="shared" ca="1" si="0"/>
        <v>#N/A</v>
      </c>
    </row>
    <row r="61" spans="3:16" x14ac:dyDescent="0.2">
      <c r="C61" s="6"/>
      <c r="E61" s="1"/>
      <c r="I61" s="6"/>
      <c r="P61" t="e">
        <f t="shared" ca="1" si="0"/>
        <v>#N/A</v>
      </c>
    </row>
    <row r="62" spans="3:16" x14ac:dyDescent="0.2">
      <c r="C62" s="6"/>
      <c r="E62" s="1"/>
      <c r="I62" s="6"/>
      <c r="J62" s="6"/>
      <c r="P62" t="e">
        <f t="shared" ca="1" si="0"/>
        <v>#N/A</v>
      </c>
    </row>
    <row r="63" spans="3:16" x14ac:dyDescent="0.2">
      <c r="C63" s="6"/>
      <c r="E63" s="1"/>
      <c r="I63" s="6"/>
      <c r="P63" t="e">
        <f t="shared" ca="1" si="0"/>
        <v>#N/A</v>
      </c>
    </row>
    <row r="64" spans="3:16" x14ac:dyDescent="0.2">
      <c r="C64" s="6"/>
      <c r="E64" s="1"/>
      <c r="I64" s="6"/>
      <c r="J64" s="6"/>
      <c r="P64" t="e">
        <f t="shared" ca="1" si="0"/>
        <v>#N/A</v>
      </c>
    </row>
    <row r="65" spans="3:16" x14ac:dyDescent="0.2">
      <c r="C65" s="6"/>
      <c r="E65" s="1"/>
      <c r="I65" s="6"/>
      <c r="P65" t="e">
        <f t="shared" ca="1" si="0"/>
        <v>#N/A</v>
      </c>
    </row>
    <row r="66" spans="3:16" x14ac:dyDescent="0.2">
      <c r="C66" s="6"/>
      <c r="E66" s="1"/>
      <c r="I66" s="6"/>
      <c r="P66" t="e">
        <f t="shared" ca="1" si="0"/>
        <v>#N/A</v>
      </c>
    </row>
    <row r="67" spans="3:16" x14ac:dyDescent="0.2">
      <c r="C67" s="6"/>
      <c r="E67" s="1"/>
      <c r="I67" s="6"/>
      <c r="P67" t="e">
        <f t="shared" ca="1" si="0"/>
        <v>#N/A</v>
      </c>
    </row>
    <row r="68" spans="3:16" x14ac:dyDescent="0.2">
      <c r="C68" s="6"/>
      <c r="E68" s="1"/>
      <c r="I68" s="6"/>
      <c r="P68" t="e">
        <f t="shared" ca="1" si="0"/>
        <v>#N/A</v>
      </c>
    </row>
    <row r="69" spans="3:16" x14ac:dyDescent="0.2">
      <c r="C69" s="6"/>
      <c r="E69" s="1"/>
      <c r="I69" s="6"/>
      <c r="P69" t="e">
        <f t="shared" ca="1" si="0"/>
        <v>#N/A</v>
      </c>
    </row>
    <row r="70" spans="3:16" x14ac:dyDescent="0.2">
      <c r="C70" s="6"/>
      <c r="E70" s="1"/>
      <c r="I70" s="6"/>
      <c r="P70" t="e">
        <f t="shared" ref="P70:P105" ca="1" si="1">OFFSET($R$4,MATCH(F70,$R$5:$R$16,0),1)</f>
        <v>#N/A</v>
      </c>
    </row>
    <row r="71" spans="3:16" x14ac:dyDescent="0.2">
      <c r="C71" s="6"/>
      <c r="E71" s="1"/>
      <c r="I71" s="6"/>
      <c r="P71" t="e">
        <f t="shared" ca="1" si="1"/>
        <v>#N/A</v>
      </c>
    </row>
    <row r="72" spans="3:16" x14ac:dyDescent="0.2">
      <c r="C72" s="6"/>
      <c r="E72" s="1"/>
      <c r="I72" s="6"/>
      <c r="P72" t="e">
        <f t="shared" ca="1" si="1"/>
        <v>#N/A</v>
      </c>
    </row>
    <row r="73" spans="3:16" x14ac:dyDescent="0.2">
      <c r="C73" s="6"/>
      <c r="E73" s="1"/>
      <c r="I73" s="6"/>
      <c r="P73" t="e">
        <f t="shared" ca="1" si="1"/>
        <v>#N/A</v>
      </c>
    </row>
    <row r="74" spans="3:16" x14ac:dyDescent="0.2">
      <c r="C74" s="6"/>
      <c r="E74" s="1"/>
      <c r="I74" s="6"/>
      <c r="P74" t="e">
        <f t="shared" ca="1" si="1"/>
        <v>#N/A</v>
      </c>
    </row>
    <row r="75" spans="3:16" x14ac:dyDescent="0.2">
      <c r="C75" s="6"/>
      <c r="E75" s="1"/>
      <c r="I75" s="6"/>
      <c r="P75" t="e">
        <f t="shared" ca="1" si="1"/>
        <v>#N/A</v>
      </c>
    </row>
    <row r="76" spans="3:16" x14ac:dyDescent="0.2">
      <c r="C76" s="6"/>
      <c r="E76" s="1"/>
      <c r="I76" s="6"/>
      <c r="P76" t="e">
        <f t="shared" ca="1" si="1"/>
        <v>#N/A</v>
      </c>
    </row>
    <row r="77" spans="3:16" x14ac:dyDescent="0.2">
      <c r="C77" s="6"/>
      <c r="E77" s="1"/>
      <c r="I77" s="6"/>
      <c r="P77" t="e">
        <f t="shared" ca="1" si="1"/>
        <v>#N/A</v>
      </c>
    </row>
    <row r="78" spans="3:16" x14ac:dyDescent="0.2">
      <c r="C78" s="6"/>
      <c r="E78" s="1"/>
      <c r="I78" s="6"/>
      <c r="P78" t="e">
        <f t="shared" ca="1" si="1"/>
        <v>#N/A</v>
      </c>
    </row>
    <row r="79" spans="3:16" x14ac:dyDescent="0.2">
      <c r="C79" s="6"/>
      <c r="E79" s="1"/>
      <c r="I79" s="6"/>
      <c r="P79" t="e">
        <f t="shared" ca="1" si="1"/>
        <v>#N/A</v>
      </c>
    </row>
    <row r="80" spans="3:16" x14ac:dyDescent="0.2">
      <c r="C80" s="6"/>
      <c r="E80" s="1"/>
      <c r="I80" s="6"/>
      <c r="P80" t="e">
        <f t="shared" ca="1" si="1"/>
        <v>#N/A</v>
      </c>
    </row>
    <row r="81" spans="3:16" x14ac:dyDescent="0.2">
      <c r="C81" s="6"/>
      <c r="E81" s="1"/>
      <c r="I81" s="6"/>
      <c r="P81" t="e">
        <f t="shared" ca="1" si="1"/>
        <v>#N/A</v>
      </c>
    </row>
    <row r="82" spans="3:16" x14ac:dyDescent="0.2">
      <c r="C82" s="6"/>
      <c r="E82" s="1"/>
      <c r="I82" s="6"/>
      <c r="P82" t="e">
        <f t="shared" ca="1" si="1"/>
        <v>#N/A</v>
      </c>
    </row>
    <row r="83" spans="3:16" x14ac:dyDescent="0.2">
      <c r="C83" s="6"/>
      <c r="E83" s="1"/>
      <c r="I83" s="6"/>
      <c r="P83" t="e">
        <f t="shared" ca="1" si="1"/>
        <v>#N/A</v>
      </c>
    </row>
    <row r="84" spans="3:16" x14ac:dyDescent="0.2">
      <c r="C84" s="6"/>
      <c r="E84" s="1"/>
      <c r="I84" s="6"/>
      <c r="P84" t="e">
        <f t="shared" ca="1" si="1"/>
        <v>#N/A</v>
      </c>
    </row>
    <row r="85" spans="3:16" x14ac:dyDescent="0.2">
      <c r="C85" s="6"/>
      <c r="E85" s="1"/>
      <c r="I85" s="6"/>
      <c r="P85" t="e">
        <f t="shared" ca="1" si="1"/>
        <v>#N/A</v>
      </c>
    </row>
    <row r="86" spans="3:16" x14ac:dyDescent="0.2">
      <c r="C86" s="6"/>
      <c r="E86" s="1"/>
      <c r="I86" s="6"/>
      <c r="P86" t="e">
        <f t="shared" ca="1" si="1"/>
        <v>#N/A</v>
      </c>
    </row>
    <row r="87" spans="3:16" x14ac:dyDescent="0.2">
      <c r="C87" s="6"/>
      <c r="E87" s="1"/>
      <c r="I87" s="6"/>
      <c r="P87" t="e">
        <f t="shared" ca="1" si="1"/>
        <v>#N/A</v>
      </c>
    </row>
    <row r="88" spans="3:16" x14ac:dyDescent="0.2">
      <c r="C88" s="6"/>
      <c r="E88" s="1"/>
      <c r="I88" s="6"/>
      <c r="P88" t="e">
        <f t="shared" ca="1" si="1"/>
        <v>#N/A</v>
      </c>
    </row>
    <row r="89" spans="3:16" x14ac:dyDescent="0.2">
      <c r="C89" s="6"/>
      <c r="E89" s="1"/>
      <c r="I89" s="6"/>
      <c r="P89" t="e">
        <f t="shared" ca="1" si="1"/>
        <v>#N/A</v>
      </c>
    </row>
    <row r="90" spans="3:16" x14ac:dyDescent="0.2">
      <c r="C90" s="6"/>
      <c r="E90" s="1"/>
      <c r="I90" s="6"/>
      <c r="P90" t="e">
        <f t="shared" ca="1" si="1"/>
        <v>#N/A</v>
      </c>
    </row>
    <row r="91" spans="3:16" x14ac:dyDescent="0.2">
      <c r="C91" s="6"/>
      <c r="E91" s="1"/>
      <c r="I91" s="6"/>
      <c r="P91" t="e">
        <f t="shared" ca="1" si="1"/>
        <v>#N/A</v>
      </c>
    </row>
    <row r="92" spans="3:16" x14ac:dyDescent="0.2">
      <c r="C92" s="6"/>
      <c r="E92" s="1"/>
      <c r="I92" s="6"/>
      <c r="P92" t="e">
        <f t="shared" ca="1" si="1"/>
        <v>#N/A</v>
      </c>
    </row>
    <row r="93" spans="3:16" x14ac:dyDescent="0.2">
      <c r="C93" s="6"/>
      <c r="E93" s="1"/>
      <c r="I93" s="6"/>
      <c r="P93" t="e">
        <f t="shared" ca="1" si="1"/>
        <v>#N/A</v>
      </c>
    </row>
    <row r="94" spans="3:16" x14ac:dyDescent="0.2">
      <c r="C94" s="6"/>
      <c r="E94" s="1"/>
      <c r="I94" s="6"/>
      <c r="P94" t="e">
        <f t="shared" ca="1" si="1"/>
        <v>#N/A</v>
      </c>
    </row>
    <row r="95" spans="3:16" x14ac:dyDescent="0.2">
      <c r="C95" s="6"/>
      <c r="E95" s="1"/>
      <c r="I95" s="6"/>
      <c r="P95" t="e">
        <f t="shared" ca="1" si="1"/>
        <v>#N/A</v>
      </c>
    </row>
    <row r="96" spans="3:16" x14ac:dyDescent="0.2">
      <c r="C96" s="6"/>
      <c r="E96" s="1"/>
      <c r="I96" s="6"/>
      <c r="P96" t="e">
        <f t="shared" ca="1" si="1"/>
        <v>#N/A</v>
      </c>
    </row>
    <row r="97" spans="3:16" x14ac:dyDescent="0.2">
      <c r="C97" s="6"/>
      <c r="E97" s="1"/>
      <c r="I97" s="6"/>
      <c r="P97" t="e">
        <f t="shared" ca="1" si="1"/>
        <v>#N/A</v>
      </c>
    </row>
    <row r="98" spans="3:16" x14ac:dyDescent="0.2">
      <c r="C98" s="6"/>
      <c r="E98" s="1"/>
      <c r="I98" s="6"/>
      <c r="P98" t="e">
        <f t="shared" ca="1" si="1"/>
        <v>#N/A</v>
      </c>
    </row>
    <row r="99" spans="3:16" x14ac:dyDescent="0.2">
      <c r="C99" s="6"/>
      <c r="E99" s="1"/>
      <c r="I99" s="6"/>
      <c r="P99" t="e">
        <f t="shared" ca="1" si="1"/>
        <v>#N/A</v>
      </c>
    </row>
    <row r="100" spans="3:16" x14ac:dyDescent="0.2">
      <c r="C100" s="6"/>
      <c r="E100" s="1"/>
      <c r="I100" s="6"/>
      <c r="P100" t="e">
        <f t="shared" ca="1" si="1"/>
        <v>#N/A</v>
      </c>
    </row>
    <row r="101" spans="3:16" x14ac:dyDescent="0.2">
      <c r="C101" s="6"/>
      <c r="E101" s="1"/>
      <c r="I101" s="6"/>
      <c r="P101" t="e">
        <f t="shared" ca="1" si="1"/>
        <v>#N/A</v>
      </c>
    </row>
    <row r="102" spans="3:16" x14ac:dyDescent="0.2">
      <c r="C102" s="6"/>
      <c r="I102" s="6"/>
      <c r="P102" t="e">
        <f t="shared" ca="1" si="1"/>
        <v>#N/A</v>
      </c>
    </row>
    <row r="103" spans="3:16" x14ac:dyDescent="0.2">
      <c r="C103" s="6"/>
      <c r="I103" s="6"/>
      <c r="P103" t="e">
        <f t="shared" ca="1" si="1"/>
        <v>#N/A</v>
      </c>
    </row>
    <row r="104" spans="3:16" x14ac:dyDescent="0.2">
      <c r="C104" s="6"/>
      <c r="I104" s="6"/>
      <c r="P104" t="e">
        <f t="shared" ca="1" si="1"/>
        <v>#N/A</v>
      </c>
    </row>
    <row r="105" spans="3:16" x14ac:dyDescent="0.2">
      <c r="C105" s="6"/>
      <c r="I105" s="6"/>
      <c r="P105" t="e">
        <f t="shared" ca="1" si="1"/>
        <v>#N/A</v>
      </c>
    </row>
  </sheetData>
  <phoneticPr fontId="1" type="noConversion"/>
  <conditionalFormatting sqref="G21 G5:G19">
    <cfRule type="cellIs" priority="1" stopIfTrue="1" operator="equal">
      <formula>"None"</formula>
    </cfRule>
    <cfRule type="cellIs" dxfId="5" priority="2" stopIfTrue="1" operator="lessThan">
      <formula>$B$1</formula>
    </cfRule>
    <cfRule type="cellIs" dxfId="4" priority="3" stopIfTrue="1" operator="equal">
      <formula>$B$1</formula>
    </cfRule>
  </conditionalFormatting>
  <dataValidations count="2">
    <dataValidation type="list" allowBlank="1" showInputMessage="1" showErrorMessage="1" sqref="B5:B106">
      <formula1>$Q$5:$Q$9</formula1>
    </dataValidation>
    <dataValidation type="list" allowBlank="1" showInputMessage="1" showErrorMessage="1" sqref="F5:F105">
      <formula1>$R$5:$R$16</formula1>
    </dataValidation>
  </dataValidations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/>
  </sheetViews>
  <sheetFormatPr defaultRowHeight="12.75" x14ac:dyDescent="0.2"/>
  <cols>
    <col min="1" max="1" width="4.42578125" customWidth="1"/>
    <col min="2" max="2" width="17.5703125" customWidth="1"/>
    <col min="3" max="3" width="14.85546875" customWidth="1"/>
    <col min="4" max="4" width="14.28515625" hidden="1" customWidth="1"/>
    <col min="5" max="5" width="13" customWidth="1"/>
    <col min="6" max="6" width="16.5703125" customWidth="1"/>
    <col min="7" max="7" width="17.5703125" customWidth="1"/>
    <col min="8" max="8" width="24.85546875" customWidth="1"/>
    <col min="9" max="9" width="18.5703125" customWidth="1"/>
  </cols>
  <sheetData>
    <row r="1" spans="2:9" x14ac:dyDescent="0.2">
      <c r="B1" s="1">
        <f ca="1">TODAY()</f>
        <v>41694</v>
      </c>
    </row>
    <row r="2" spans="2:9" x14ac:dyDescent="0.2">
      <c r="B2" t="s">
        <v>37</v>
      </c>
      <c r="G2" t="s">
        <v>34</v>
      </c>
    </row>
    <row r="3" spans="2:9" x14ac:dyDescent="0.2">
      <c r="G3">
        <v>3</v>
      </c>
      <c r="H3" t="s">
        <v>35</v>
      </c>
    </row>
    <row r="4" spans="2:9" ht="25.5" x14ac:dyDescent="0.2">
      <c r="B4" s="2" t="s">
        <v>38</v>
      </c>
      <c r="C4" s="2" t="s">
        <v>32</v>
      </c>
      <c r="D4" s="3"/>
      <c r="E4" s="3" t="s">
        <v>40</v>
      </c>
      <c r="F4" s="2" t="s">
        <v>5</v>
      </c>
      <c r="G4" s="3" t="s">
        <v>6</v>
      </c>
      <c r="H4" s="2" t="s">
        <v>12</v>
      </c>
      <c r="I4" s="2" t="s">
        <v>39</v>
      </c>
    </row>
    <row r="5" spans="2:9" x14ac:dyDescent="0.2">
      <c r="B5" t="s">
        <v>17</v>
      </c>
      <c r="E5" s="1">
        <v>39633</v>
      </c>
      <c r="G5" s="1">
        <f t="shared" ref="G5:G13" si="0">E5+$G$3</f>
        <v>39636</v>
      </c>
      <c r="I5" s="4" t="s">
        <v>43</v>
      </c>
    </row>
    <row r="6" spans="2:9" x14ac:dyDescent="0.2">
      <c r="B6" t="s">
        <v>18</v>
      </c>
      <c r="E6" s="1">
        <v>39629</v>
      </c>
      <c r="G6" s="1">
        <f t="shared" si="0"/>
        <v>39632</v>
      </c>
      <c r="I6" s="4"/>
    </row>
    <row r="7" spans="2:9" x14ac:dyDescent="0.2">
      <c r="B7" t="s">
        <v>41</v>
      </c>
      <c r="E7" s="1">
        <v>39631</v>
      </c>
      <c r="G7" s="1">
        <f t="shared" si="0"/>
        <v>39634</v>
      </c>
      <c r="I7" s="4" t="s">
        <v>44</v>
      </c>
    </row>
    <row r="8" spans="2:9" x14ac:dyDescent="0.2">
      <c r="B8" t="s">
        <v>42</v>
      </c>
      <c r="E8" s="1">
        <v>39631</v>
      </c>
      <c r="G8" s="1">
        <f t="shared" si="0"/>
        <v>39634</v>
      </c>
      <c r="I8" s="4" t="s">
        <v>45</v>
      </c>
    </row>
    <row r="9" spans="2:9" x14ac:dyDescent="0.2">
      <c r="B9" t="s">
        <v>48</v>
      </c>
      <c r="E9" s="1">
        <v>39622</v>
      </c>
      <c r="G9" s="1">
        <f t="shared" si="0"/>
        <v>39625</v>
      </c>
      <c r="I9" s="4" t="s">
        <v>47</v>
      </c>
    </row>
    <row r="10" spans="2:9" x14ac:dyDescent="0.2">
      <c r="B10" t="s">
        <v>55</v>
      </c>
      <c r="E10" s="1">
        <v>39631</v>
      </c>
      <c r="G10" s="1">
        <f>E10+2*$G$3</f>
        <v>39637</v>
      </c>
      <c r="I10" s="4" t="s">
        <v>56</v>
      </c>
    </row>
    <row r="11" spans="2:9" x14ac:dyDescent="0.2">
      <c r="B11" t="s">
        <v>62</v>
      </c>
      <c r="E11" s="1">
        <v>39632</v>
      </c>
      <c r="G11" s="1">
        <f t="shared" si="0"/>
        <v>39635</v>
      </c>
      <c r="I11" s="4" t="s">
        <v>63</v>
      </c>
    </row>
    <row r="12" spans="2:9" x14ac:dyDescent="0.2">
      <c r="B12" t="s">
        <v>92</v>
      </c>
      <c r="E12" s="1">
        <v>39622</v>
      </c>
      <c r="G12" s="1">
        <f t="shared" si="0"/>
        <v>39625</v>
      </c>
      <c r="H12" s="13"/>
      <c r="I12" s="4" t="s">
        <v>93</v>
      </c>
    </row>
    <row r="13" spans="2:9" x14ac:dyDescent="0.2">
      <c r="B13" t="s">
        <v>77</v>
      </c>
      <c r="E13" s="1">
        <v>39631</v>
      </c>
      <c r="G13" s="1">
        <f t="shared" si="0"/>
        <v>39634</v>
      </c>
    </row>
  </sheetData>
  <phoneticPr fontId="1" type="noConversion"/>
  <conditionalFormatting sqref="G5:G13">
    <cfRule type="cellIs" dxfId="3" priority="1" stopIfTrue="1" operator="lessThan">
      <formula>$B$1</formula>
    </cfRule>
    <cfRule type="cellIs" dxfId="2" priority="2" stopIfTrue="1" operator="equal">
      <formula>$B$1</formula>
    </cfRule>
  </conditionalFormatting>
  <hyperlinks>
    <hyperlink ref="I5" r:id="rId1"/>
    <hyperlink ref="I7" r:id="rId2"/>
    <hyperlink ref="I8" r:id="rId3"/>
    <hyperlink ref="I9" r:id="rId4"/>
    <hyperlink ref="I10" r:id="rId5"/>
    <hyperlink ref="I11" r:id="rId6"/>
    <hyperlink ref="I12" r:id="rId7"/>
  </hyperlinks>
  <pageMargins left="0.75" right="0.75" top="1" bottom="1" header="0.5" footer="0.5"/>
  <pageSetup orientation="portrait" verticalDpi="0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5"/>
  <sheetViews>
    <sheetView workbookViewId="0"/>
  </sheetViews>
  <sheetFormatPr defaultRowHeight="12.75" x14ac:dyDescent="0.2"/>
  <cols>
    <col min="1" max="1" width="4.7109375" customWidth="1"/>
    <col min="2" max="2" width="13.140625" customWidth="1"/>
    <col min="3" max="3" width="20.140625" customWidth="1"/>
    <col min="4" max="4" width="28.7109375" customWidth="1"/>
    <col min="5" max="5" width="18" customWidth="1"/>
    <col min="6" max="6" width="17" customWidth="1"/>
    <col min="7" max="7" width="15.28515625" customWidth="1"/>
    <col min="8" max="8" width="19.28515625" customWidth="1"/>
    <col min="9" max="10" width="21.42578125" customWidth="1"/>
    <col min="11" max="11" width="32.140625" customWidth="1"/>
    <col min="12" max="12" width="25.85546875" customWidth="1"/>
  </cols>
  <sheetData>
    <row r="1" spans="2:17" x14ac:dyDescent="0.2">
      <c r="B1" s="1">
        <f ca="1">TODAY()</f>
        <v>41694</v>
      </c>
    </row>
    <row r="2" spans="2:17" x14ac:dyDescent="0.2">
      <c r="G2" t="s">
        <v>34</v>
      </c>
    </row>
    <row r="3" spans="2:17" x14ac:dyDescent="0.2">
      <c r="G3">
        <v>14</v>
      </c>
      <c r="H3" t="s">
        <v>35</v>
      </c>
    </row>
    <row r="4" spans="2:17" ht="25.5" x14ac:dyDescent="0.2">
      <c r="B4" s="2" t="s">
        <v>80</v>
      </c>
      <c r="C4" s="2" t="s">
        <v>81</v>
      </c>
      <c r="D4" s="3" t="s">
        <v>32</v>
      </c>
      <c r="E4" s="3" t="s">
        <v>4</v>
      </c>
      <c r="F4" s="2" t="s">
        <v>82</v>
      </c>
      <c r="G4" s="3" t="s">
        <v>6</v>
      </c>
      <c r="H4" s="2" t="s">
        <v>30</v>
      </c>
      <c r="I4" s="2" t="s">
        <v>29</v>
      </c>
      <c r="J4" s="2" t="s">
        <v>64</v>
      </c>
      <c r="K4" s="2" t="s">
        <v>7</v>
      </c>
      <c r="L4" s="2" t="s">
        <v>8</v>
      </c>
      <c r="Q4" t="s">
        <v>80</v>
      </c>
    </row>
    <row r="5" spans="2:17" x14ac:dyDescent="0.2">
      <c r="B5" t="s">
        <v>83</v>
      </c>
      <c r="C5" s="6" t="s">
        <v>88</v>
      </c>
      <c r="E5" s="1">
        <v>39619</v>
      </c>
      <c r="G5" s="1">
        <v>39647</v>
      </c>
      <c r="Q5" t="s">
        <v>83</v>
      </c>
    </row>
    <row r="6" spans="2:17" x14ac:dyDescent="0.2">
      <c r="B6" t="s">
        <v>84</v>
      </c>
      <c r="C6" s="6" t="s">
        <v>89</v>
      </c>
      <c r="D6" t="s">
        <v>90</v>
      </c>
      <c r="E6" s="1">
        <v>39628</v>
      </c>
      <c r="F6">
        <v>7</v>
      </c>
      <c r="G6" s="1">
        <f>E6+F6</f>
        <v>39635</v>
      </c>
      <c r="I6" s="6"/>
      <c r="Q6" t="s">
        <v>84</v>
      </c>
    </row>
    <row r="7" spans="2:17" x14ac:dyDescent="0.2">
      <c r="B7" t="s">
        <v>85</v>
      </c>
      <c r="C7" s="6"/>
      <c r="E7" s="1"/>
      <c r="G7" s="1"/>
      <c r="I7" s="6"/>
      <c r="Q7" t="s">
        <v>85</v>
      </c>
    </row>
    <row r="8" spans="2:17" x14ac:dyDescent="0.2">
      <c r="C8" s="6"/>
      <c r="E8" s="1"/>
      <c r="G8" s="1"/>
      <c r="I8" s="6"/>
      <c r="Q8" t="s">
        <v>86</v>
      </c>
    </row>
    <row r="9" spans="2:17" x14ac:dyDescent="0.2">
      <c r="C9" s="6"/>
      <c r="E9" s="1"/>
      <c r="G9" s="1"/>
      <c r="I9" s="6"/>
      <c r="Q9" t="s">
        <v>87</v>
      </c>
    </row>
    <row r="10" spans="2:17" x14ac:dyDescent="0.2">
      <c r="C10" s="6"/>
      <c r="E10" s="1"/>
      <c r="G10" s="1"/>
      <c r="I10" s="6"/>
    </row>
    <row r="11" spans="2:17" x14ac:dyDescent="0.2">
      <c r="C11" s="6"/>
      <c r="E11" s="1"/>
      <c r="G11" s="1"/>
      <c r="I11" s="6"/>
    </row>
    <row r="12" spans="2:17" x14ac:dyDescent="0.2">
      <c r="C12" s="6"/>
      <c r="E12" s="1"/>
      <c r="G12" s="1"/>
      <c r="I12" s="6"/>
    </row>
    <row r="13" spans="2:17" x14ac:dyDescent="0.2">
      <c r="C13" s="6"/>
      <c r="E13" s="1"/>
      <c r="G13" s="1"/>
      <c r="I13" s="6"/>
    </row>
    <row r="14" spans="2:17" x14ac:dyDescent="0.2">
      <c r="C14" s="6"/>
      <c r="E14" s="1"/>
      <c r="G14" s="1"/>
      <c r="I14" s="6"/>
    </row>
    <row r="15" spans="2:17" x14ac:dyDescent="0.2">
      <c r="C15" s="6"/>
      <c r="E15" s="1"/>
      <c r="G15" s="1"/>
      <c r="I15" s="6"/>
      <c r="K15" s="4"/>
    </row>
    <row r="16" spans="2:17" x14ac:dyDescent="0.2">
      <c r="C16" s="6"/>
      <c r="E16" s="1"/>
      <c r="G16" s="1"/>
      <c r="I16" s="6"/>
    </row>
    <row r="17" spans="3:11" x14ac:dyDescent="0.2">
      <c r="C17" s="6"/>
      <c r="E17" s="1"/>
      <c r="G17" s="1"/>
      <c r="I17" s="6"/>
      <c r="K17" s="4"/>
    </row>
    <row r="18" spans="3:11" x14ac:dyDescent="0.2">
      <c r="C18" s="6"/>
      <c r="E18" s="1"/>
      <c r="G18" s="1"/>
      <c r="I18" s="6"/>
    </row>
    <row r="19" spans="3:11" x14ac:dyDescent="0.2">
      <c r="C19" s="6"/>
      <c r="E19" s="1"/>
      <c r="G19" s="1"/>
      <c r="I19" s="6"/>
    </row>
    <row r="20" spans="3:11" x14ac:dyDescent="0.2">
      <c r="C20" s="6"/>
      <c r="E20" s="1"/>
      <c r="I20" s="6"/>
    </row>
    <row r="21" spans="3:11" x14ac:dyDescent="0.2">
      <c r="C21" s="6"/>
      <c r="E21" s="1"/>
      <c r="G21" s="1"/>
      <c r="I21" s="6"/>
      <c r="K21" s="4"/>
    </row>
    <row r="22" spans="3:11" ht="37.5" customHeight="1" x14ac:dyDescent="0.2">
      <c r="C22" s="6"/>
      <c r="E22" s="1"/>
      <c r="I22" s="6"/>
      <c r="J22" s="6"/>
      <c r="K22" s="4"/>
    </row>
    <row r="23" spans="3:11" x14ac:dyDescent="0.2">
      <c r="C23" s="6"/>
      <c r="E23" s="1"/>
      <c r="I23" s="6"/>
    </row>
    <row r="24" spans="3:11" x14ac:dyDescent="0.2">
      <c r="C24" s="6"/>
      <c r="E24" s="1"/>
      <c r="I24" s="6"/>
    </row>
    <row r="25" spans="3:11" x14ac:dyDescent="0.2">
      <c r="C25" s="6"/>
      <c r="E25" s="1"/>
      <c r="I25" s="6"/>
    </row>
    <row r="26" spans="3:11" x14ac:dyDescent="0.2">
      <c r="C26" s="6"/>
      <c r="E26" s="1"/>
      <c r="I26" s="6"/>
    </row>
    <row r="27" spans="3:11" x14ac:dyDescent="0.2">
      <c r="C27" s="6"/>
      <c r="E27" s="1"/>
      <c r="G27" s="1"/>
      <c r="I27" s="6"/>
    </row>
    <row r="28" spans="3:11" x14ac:dyDescent="0.2">
      <c r="C28" s="6"/>
      <c r="E28" s="1"/>
      <c r="I28" s="6"/>
    </row>
    <row r="29" spans="3:11" x14ac:dyDescent="0.2">
      <c r="C29" s="6"/>
      <c r="E29" s="1"/>
      <c r="I29" s="6"/>
    </row>
    <row r="30" spans="3:11" x14ac:dyDescent="0.2">
      <c r="C30" s="6"/>
      <c r="E30" s="1"/>
      <c r="I30" s="6"/>
      <c r="J30" s="6"/>
    </row>
    <row r="31" spans="3:11" x14ac:dyDescent="0.2">
      <c r="C31" s="6"/>
      <c r="E31" s="1"/>
      <c r="I31" s="6"/>
    </row>
    <row r="32" spans="3:11" x14ac:dyDescent="0.2">
      <c r="C32" s="6"/>
      <c r="E32" s="1"/>
      <c r="I32" s="6"/>
      <c r="J32" s="6"/>
    </row>
    <row r="33" spans="3:9" x14ac:dyDescent="0.2">
      <c r="C33" s="6"/>
      <c r="I33" s="6"/>
    </row>
    <row r="34" spans="3:9" x14ac:dyDescent="0.2">
      <c r="C34" s="6"/>
      <c r="I34" s="6"/>
    </row>
    <row r="35" spans="3:9" x14ac:dyDescent="0.2">
      <c r="C35" s="6"/>
      <c r="I35" s="6"/>
    </row>
    <row r="36" spans="3:9" x14ac:dyDescent="0.2">
      <c r="C36" s="6"/>
      <c r="I36" s="6"/>
    </row>
    <row r="37" spans="3:9" x14ac:dyDescent="0.2">
      <c r="C37" s="6"/>
      <c r="I37" s="6"/>
    </row>
    <row r="38" spans="3:9" x14ac:dyDescent="0.2">
      <c r="C38" s="6"/>
      <c r="I38" s="6"/>
    </row>
    <row r="39" spans="3:9" x14ac:dyDescent="0.2">
      <c r="C39" s="6"/>
      <c r="I39" s="6"/>
    </row>
    <row r="40" spans="3:9" x14ac:dyDescent="0.2">
      <c r="C40" s="6"/>
      <c r="I40" s="6"/>
    </row>
    <row r="41" spans="3:9" x14ac:dyDescent="0.2">
      <c r="C41" s="6"/>
      <c r="I41" s="6"/>
    </row>
    <row r="42" spans="3:9" x14ac:dyDescent="0.2">
      <c r="C42" s="6"/>
      <c r="I42" s="6"/>
    </row>
    <row r="43" spans="3:9" x14ac:dyDescent="0.2">
      <c r="C43" s="6"/>
      <c r="I43" s="6"/>
    </row>
    <row r="44" spans="3:9" x14ac:dyDescent="0.2">
      <c r="C44" s="6"/>
      <c r="I44" s="6"/>
    </row>
    <row r="45" spans="3:9" x14ac:dyDescent="0.2">
      <c r="C45" s="6"/>
      <c r="I45" s="6"/>
    </row>
    <row r="46" spans="3:9" x14ac:dyDescent="0.2">
      <c r="C46" s="6"/>
      <c r="I46" s="6"/>
    </row>
    <row r="47" spans="3:9" x14ac:dyDescent="0.2">
      <c r="C47" s="6"/>
      <c r="I47" s="6"/>
    </row>
    <row r="48" spans="3:9" x14ac:dyDescent="0.2">
      <c r="C48" s="6"/>
      <c r="I48" s="6"/>
    </row>
    <row r="49" spans="3:9" x14ac:dyDescent="0.2">
      <c r="C49" s="6"/>
      <c r="I49" s="6"/>
    </row>
    <row r="50" spans="3:9" x14ac:dyDescent="0.2">
      <c r="C50" s="6"/>
      <c r="I50" s="6"/>
    </row>
    <row r="51" spans="3:9" x14ac:dyDescent="0.2">
      <c r="C51" s="6"/>
      <c r="I51" s="6"/>
    </row>
    <row r="52" spans="3:9" x14ac:dyDescent="0.2">
      <c r="C52" s="6"/>
      <c r="I52" s="6"/>
    </row>
    <row r="53" spans="3:9" x14ac:dyDescent="0.2">
      <c r="C53" s="6"/>
      <c r="I53" s="6"/>
    </row>
    <row r="54" spans="3:9" x14ac:dyDescent="0.2">
      <c r="C54" s="6"/>
      <c r="I54" s="6"/>
    </row>
    <row r="55" spans="3:9" x14ac:dyDescent="0.2">
      <c r="C55" s="6"/>
      <c r="I55" s="6"/>
    </row>
    <row r="56" spans="3:9" x14ac:dyDescent="0.2">
      <c r="C56" s="6"/>
      <c r="I56" s="6"/>
    </row>
    <row r="57" spans="3:9" x14ac:dyDescent="0.2">
      <c r="C57" s="6"/>
      <c r="I57" s="6"/>
    </row>
    <row r="58" spans="3:9" x14ac:dyDescent="0.2">
      <c r="C58" s="6"/>
      <c r="I58" s="6"/>
    </row>
    <row r="59" spans="3:9" x14ac:dyDescent="0.2">
      <c r="C59" s="6"/>
      <c r="I59" s="6"/>
    </row>
    <row r="60" spans="3:9" x14ac:dyDescent="0.2">
      <c r="C60" s="6"/>
      <c r="I60" s="6"/>
    </row>
    <row r="61" spans="3:9" x14ac:dyDescent="0.2">
      <c r="C61" s="6"/>
      <c r="I61" s="6"/>
    </row>
    <row r="62" spans="3:9" x14ac:dyDescent="0.2">
      <c r="C62" s="6"/>
      <c r="I62" s="6"/>
    </row>
    <row r="63" spans="3:9" x14ac:dyDescent="0.2">
      <c r="C63" s="6"/>
      <c r="I63" s="6"/>
    </row>
    <row r="64" spans="3:9" x14ac:dyDescent="0.2">
      <c r="C64" s="6"/>
      <c r="I64" s="6"/>
    </row>
    <row r="65" spans="3:9" x14ac:dyDescent="0.2">
      <c r="C65" s="6"/>
      <c r="I65" s="6"/>
    </row>
    <row r="66" spans="3:9" x14ac:dyDescent="0.2">
      <c r="C66" s="6"/>
      <c r="I66" s="6"/>
    </row>
    <row r="67" spans="3:9" x14ac:dyDescent="0.2">
      <c r="C67" s="6"/>
      <c r="I67" s="6"/>
    </row>
    <row r="68" spans="3:9" x14ac:dyDescent="0.2">
      <c r="C68" s="6"/>
      <c r="I68" s="6"/>
    </row>
    <row r="69" spans="3:9" x14ac:dyDescent="0.2">
      <c r="C69" s="6"/>
      <c r="I69" s="6"/>
    </row>
    <row r="70" spans="3:9" x14ac:dyDescent="0.2">
      <c r="C70" s="6"/>
      <c r="I70" s="6"/>
    </row>
    <row r="71" spans="3:9" x14ac:dyDescent="0.2">
      <c r="C71" s="6"/>
      <c r="I71" s="6"/>
    </row>
    <row r="72" spans="3:9" x14ac:dyDescent="0.2">
      <c r="C72" s="6"/>
      <c r="I72" s="6"/>
    </row>
    <row r="73" spans="3:9" x14ac:dyDescent="0.2">
      <c r="C73" s="6"/>
      <c r="I73" s="6"/>
    </row>
    <row r="74" spans="3:9" x14ac:dyDescent="0.2">
      <c r="C74" s="6"/>
      <c r="I74" s="6"/>
    </row>
    <row r="75" spans="3:9" x14ac:dyDescent="0.2">
      <c r="C75" s="6"/>
      <c r="I75" s="6"/>
    </row>
    <row r="76" spans="3:9" x14ac:dyDescent="0.2">
      <c r="C76" s="6"/>
      <c r="I76" s="6"/>
    </row>
    <row r="77" spans="3:9" x14ac:dyDescent="0.2">
      <c r="C77" s="6"/>
      <c r="I77" s="6"/>
    </row>
    <row r="78" spans="3:9" x14ac:dyDescent="0.2">
      <c r="C78" s="6"/>
      <c r="I78" s="6"/>
    </row>
    <row r="79" spans="3:9" x14ac:dyDescent="0.2">
      <c r="C79" s="6"/>
      <c r="I79" s="6"/>
    </row>
    <row r="80" spans="3:9" x14ac:dyDescent="0.2">
      <c r="C80" s="6"/>
      <c r="I80" s="6"/>
    </row>
    <row r="81" spans="3:9" x14ac:dyDescent="0.2">
      <c r="C81" s="6"/>
      <c r="I81" s="6"/>
    </row>
    <row r="82" spans="3:9" x14ac:dyDescent="0.2">
      <c r="C82" s="6"/>
      <c r="I82" s="6"/>
    </row>
    <row r="83" spans="3:9" x14ac:dyDescent="0.2">
      <c r="C83" s="6"/>
      <c r="I83" s="6"/>
    </row>
    <row r="84" spans="3:9" x14ac:dyDescent="0.2">
      <c r="C84" s="6"/>
      <c r="I84" s="6"/>
    </row>
    <row r="85" spans="3:9" x14ac:dyDescent="0.2">
      <c r="C85" s="6"/>
      <c r="I85" s="6"/>
    </row>
    <row r="86" spans="3:9" x14ac:dyDescent="0.2">
      <c r="C86" s="6"/>
      <c r="I86" s="6"/>
    </row>
    <row r="87" spans="3:9" x14ac:dyDescent="0.2">
      <c r="C87" s="6"/>
      <c r="I87" s="6"/>
    </row>
    <row r="88" spans="3:9" x14ac:dyDescent="0.2">
      <c r="C88" s="6"/>
      <c r="I88" s="6"/>
    </row>
    <row r="89" spans="3:9" x14ac:dyDescent="0.2">
      <c r="C89" s="6"/>
      <c r="I89" s="6"/>
    </row>
    <row r="90" spans="3:9" x14ac:dyDescent="0.2">
      <c r="C90" s="6"/>
      <c r="I90" s="6"/>
    </row>
    <row r="91" spans="3:9" x14ac:dyDescent="0.2">
      <c r="C91" s="6"/>
      <c r="I91" s="6"/>
    </row>
    <row r="92" spans="3:9" x14ac:dyDescent="0.2">
      <c r="C92" s="6"/>
      <c r="I92" s="6"/>
    </row>
    <row r="93" spans="3:9" x14ac:dyDescent="0.2">
      <c r="C93" s="6"/>
      <c r="I93" s="6"/>
    </row>
    <row r="94" spans="3:9" x14ac:dyDescent="0.2">
      <c r="C94" s="6"/>
      <c r="I94" s="6"/>
    </row>
    <row r="95" spans="3:9" x14ac:dyDescent="0.2">
      <c r="C95" s="6"/>
      <c r="I95" s="6"/>
    </row>
    <row r="96" spans="3:9" x14ac:dyDescent="0.2">
      <c r="C96" s="6"/>
      <c r="I96" s="6"/>
    </row>
    <row r="97" spans="3:9" x14ac:dyDescent="0.2">
      <c r="C97" s="6"/>
      <c r="I97" s="6"/>
    </row>
    <row r="98" spans="3:9" x14ac:dyDescent="0.2">
      <c r="C98" s="6"/>
      <c r="I98" s="6"/>
    </row>
    <row r="99" spans="3:9" x14ac:dyDescent="0.2">
      <c r="C99" s="6"/>
      <c r="I99" s="6"/>
    </row>
    <row r="100" spans="3:9" x14ac:dyDescent="0.2">
      <c r="C100" s="6"/>
      <c r="I100" s="6"/>
    </row>
    <row r="101" spans="3:9" x14ac:dyDescent="0.2">
      <c r="C101" s="6"/>
      <c r="I101" s="6"/>
    </row>
    <row r="102" spans="3:9" x14ac:dyDescent="0.2">
      <c r="C102" s="6"/>
      <c r="I102" s="6"/>
    </row>
    <row r="103" spans="3:9" x14ac:dyDescent="0.2">
      <c r="C103" s="6"/>
      <c r="I103" s="6"/>
    </row>
    <row r="104" spans="3:9" x14ac:dyDescent="0.2">
      <c r="C104" s="6"/>
      <c r="I104" s="6"/>
    </row>
    <row r="105" spans="3:9" x14ac:dyDescent="0.2">
      <c r="C105" s="6"/>
      <c r="I105" s="6"/>
    </row>
  </sheetData>
  <phoneticPr fontId="1" type="noConversion"/>
  <conditionalFormatting sqref="G5:G7">
    <cfRule type="cellIs" priority="1" stopIfTrue="1" operator="equal">
      <formula>"None"</formula>
    </cfRule>
    <cfRule type="cellIs" dxfId="1" priority="2" stopIfTrue="1" operator="lessThan">
      <formula>$B$1</formula>
    </cfRule>
    <cfRule type="cellIs" dxfId="0" priority="3" stopIfTrue="1" operator="equal">
      <formula>$B$1</formula>
    </cfRule>
  </conditionalFormatting>
  <dataValidations count="1">
    <dataValidation type="list" allowBlank="1" showInputMessage="1" showErrorMessage="1" sqref="B5:B106">
      <formula1>$Q$5:$Q$9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Dashboard</vt:lpstr>
      <vt:lpstr>Individuals</vt:lpstr>
      <vt:lpstr>Companies</vt:lpstr>
      <vt:lpstr>Recruiters</vt:lpstr>
      <vt:lpstr>Opportunities</vt:lpstr>
      <vt:lpstr>Sites</vt:lpstr>
      <vt:lpstr>Other Events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Jackson</dc:creator>
  <cp:lastModifiedBy>Macchione, Tracy A.</cp:lastModifiedBy>
  <dcterms:created xsi:type="dcterms:W3CDTF">2008-04-07T12:41:20Z</dcterms:created>
  <dcterms:modified xsi:type="dcterms:W3CDTF">2014-02-24T22:29:53Z</dcterms:modified>
</cp:coreProperties>
</file>